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305" windowWidth="14805" windowHeight="8010"/>
  </bookViews>
  <sheets>
    <sheet name="FIN.PLAN 2021" sheetId="1" r:id="rId1"/>
    <sheet name="2021" sheetId="3" r:id="rId2"/>
    <sheet name="2022-2023" sheetId="6" r:id="rId3"/>
  </sheets>
  <calcPr calcId="152511"/>
</workbook>
</file>

<file path=xl/calcChain.xml><?xml version="1.0" encoding="utf-8"?>
<calcChain xmlns="http://schemas.openxmlformats.org/spreadsheetml/2006/main">
  <c r="K115" i="1" l="1"/>
  <c r="K160" i="1" s="1"/>
  <c r="G160" i="1"/>
  <c r="H152" i="1"/>
  <c r="H122" i="1"/>
  <c r="G156" i="1"/>
  <c r="G152" i="1" s="1"/>
  <c r="G151" i="1" s="1"/>
  <c r="G122" i="1"/>
  <c r="H156" i="1"/>
  <c r="F156" i="1"/>
  <c r="E156" i="1"/>
  <c r="D156" i="1"/>
  <c r="G153" i="1"/>
  <c r="F153" i="1"/>
  <c r="E153" i="1"/>
  <c r="D153" i="1"/>
  <c r="C156" i="1" l="1"/>
  <c r="C153" i="1"/>
  <c r="D12" i="1"/>
  <c r="F107" i="1" l="1"/>
  <c r="E107" i="1"/>
  <c r="E12" i="1"/>
  <c r="F12" i="1"/>
  <c r="L151" i="1" l="1"/>
  <c r="K151" i="1"/>
  <c r="E127" i="1"/>
  <c r="E133" i="1"/>
  <c r="F123" i="1"/>
  <c r="E123" i="1"/>
  <c r="O22" i="6" l="1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I19" i="3"/>
  <c r="H19" i="3"/>
  <c r="G19" i="3"/>
  <c r="F19" i="3"/>
  <c r="E19" i="3"/>
  <c r="D19" i="3"/>
  <c r="C19" i="3"/>
  <c r="B19" i="3"/>
  <c r="I23" i="6" l="1"/>
  <c r="B23" i="6"/>
  <c r="B20" i="3"/>
  <c r="L120" i="1"/>
  <c r="K120" i="1"/>
  <c r="L118" i="1"/>
  <c r="K118" i="1"/>
  <c r="L116" i="1"/>
  <c r="K116" i="1"/>
  <c r="K114" i="1" l="1"/>
  <c r="L19" i="1"/>
  <c r="K19" i="1"/>
  <c r="L114" i="1" l="1"/>
  <c r="L160" i="1"/>
  <c r="H26" i="1"/>
  <c r="G26" i="1"/>
  <c r="F26" i="1"/>
  <c r="E26" i="1"/>
  <c r="H153" i="1"/>
  <c r="H144" i="1"/>
  <c r="H142" i="1"/>
  <c r="H133" i="1"/>
  <c r="H127" i="1"/>
  <c r="H123" i="1"/>
  <c r="H115" i="1"/>
  <c r="H114" i="1" s="1"/>
  <c r="G144" i="1"/>
  <c r="G142" i="1"/>
  <c r="G133" i="1"/>
  <c r="G127" i="1"/>
  <c r="G123" i="1"/>
  <c r="G115" i="1"/>
  <c r="G114" i="1" s="1"/>
  <c r="F144" i="1"/>
  <c r="F152" i="1"/>
  <c r="F151" i="1" s="1"/>
  <c r="F142" i="1"/>
  <c r="F133" i="1"/>
  <c r="F127" i="1"/>
  <c r="F120" i="1"/>
  <c r="F118" i="1"/>
  <c r="F116" i="1"/>
  <c r="E152" i="1"/>
  <c r="E151" i="1" s="1"/>
  <c r="E144" i="1"/>
  <c r="E142" i="1"/>
  <c r="E122" i="1" s="1"/>
  <c r="E120" i="1"/>
  <c r="E118" i="1"/>
  <c r="E116" i="1"/>
  <c r="D144" i="1"/>
  <c r="D142" i="1"/>
  <c r="D133" i="1"/>
  <c r="C133" i="1" s="1"/>
  <c r="D127" i="1"/>
  <c r="C127" i="1" s="1"/>
  <c r="D123" i="1"/>
  <c r="D120" i="1"/>
  <c r="D118" i="1"/>
  <c r="D116" i="1"/>
  <c r="C123" i="1" l="1"/>
  <c r="D122" i="1"/>
  <c r="D115" i="1"/>
  <c r="D152" i="1"/>
  <c r="D151" i="1" s="1"/>
  <c r="F122" i="1"/>
  <c r="H151" i="1"/>
  <c r="C142" i="1"/>
  <c r="C144" i="1"/>
  <c r="C120" i="1"/>
  <c r="C121" i="1"/>
  <c r="C116" i="1"/>
  <c r="C115" i="1" s="1"/>
  <c r="C118" i="1"/>
  <c r="E115" i="1"/>
  <c r="E114" i="1" s="1"/>
  <c r="F115" i="1"/>
  <c r="F114" i="1" s="1"/>
  <c r="H160" i="1"/>
  <c r="D114" i="1"/>
  <c r="C152" i="1" l="1"/>
  <c r="C151" i="1" s="1"/>
  <c r="C160" i="1" s="1"/>
  <c r="C122" i="1"/>
  <c r="C114" i="1"/>
  <c r="F160" i="1"/>
  <c r="D160" i="1"/>
  <c r="E160" i="1"/>
  <c r="C71" i="1" l="1"/>
  <c r="C69" i="1"/>
  <c r="D26" i="1"/>
  <c r="D121" i="1" s="1"/>
  <c r="D19" i="1"/>
  <c r="C24" i="1" l="1"/>
  <c r="J84" i="1"/>
  <c r="I84" i="1"/>
  <c r="H84" i="1"/>
  <c r="G84" i="1"/>
  <c r="F84" i="1"/>
  <c r="E84" i="1"/>
  <c r="D84" i="1"/>
  <c r="E94" i="1" l="1"/>
  <c r="L94" i="1"/>
  <c r="K94" i="1"/>
  <c r="F94" i="1"/>
  <c r="H94" i="1"/>
  <c r="G94" i="1"/>
  <c r="C93" i="1"/>
  <c r="C92" i="1"/>
  <c r="C91" i="1"/>
  <c r="C90" i="1"/>
  <c r="C89" i="1"/>
  <c r="C88" i="1"/>
  <c r="C87" i="1"/>
  <c r="C86" i="1"/>
  <c r="C85" i="1"/>
  <c r="C83" i="1"/>
  <c r="C82" i="1"/>
  <c r="C81" i="1"/>
  <c r="C80" i="1"/>
  <c r="C79" i="1"/>
  <c r="C78" i="1"/>
  <c r="C77" i="1"/>
  <c r="C76" i="1"/>
  <c r="C75" i="1"/>
  <c r="C74" i="1"/>
  <c r="C73" i="1"/>
  <c r="C72" i="1"/>
  <c r="C70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5" i="1"/>
  <c r="C23" i="1"/>
  <c r="C22" i="1"/>
  <c r="C21" i="1"/>
  <c r="C20" i="1"/>
  <c r="C26" i="1" l="1"/>
  <c r="C84" i="1"/>
  <c r="C19" i="1"/>
  <c r="C94" i="1" l="1"/>
  <c r="D94" i="1" l="1"/>
</calcChain>
</file>

<file path=xl/sharedStrings.xml><?xml version="1.0" encoding="utf-8"?>
<sst xmlns="http://schemas.openxmlformats.org/spreadsheetml/2006/main" count="226" uniqueCount="174">
  <si>
    <t>Obrazac JLP(R)S FP-RiI</t>
  </si>
  <si>
    <t>Korisnik proračuna</t>
  </si>
  <si>
    <t>MUZEJ GRADA KAŠTELA</t>
  </si>
  <si>
    <t>Prihodi i primici</t>
  </si>
  <si>
    <t>Opći prihodi i primici</t>
  </si>
  <si>
    <t>Vlastiti prihodi - Prihodi ostvareni obavljanjem   osnovnih i ostalih poslova vlastite djelatnosti</t>
  </si>
  <si>
    <t>Prihodi za posebne namjene</t>
  </si>
  <si>
    <t>Pomoći</t>
  </si>
  <si>
    <t>Donacije</t>
  </si>
  <si>
    <t>Namjenski primici od zaduživanja</t>
  </si>
  <si>
    <t>Ukupno</t>
  </si>
  <si>
    <t>Brojčana oznaka i naziv glavnog programa</t>
  </si>
  <si>
    <t>Program promicanja kulture kroz muzejsku djelatnost</t>
  </si>
  <si>
    <t>Brojčana oznaka i naziv programa</t>
  </si>
  <si>
    <t>Brojčana oznaka i naziv aktivnosti/tekućeg ili kapitalnog projekta</t>
  </si>
  <si>
    <t>Račun rashoda/izdatka</t>
  </si>
  <si>
    <t>Naziv računa</t>
  </si>
  <si>
    <t>P r i m i c i</t>
  </si>
  <si>
    <t>Vlastiti prihodi</t>
  </si>
  <si>
    <t>Prihodi od nefinancijske imovine i nadoknade šteta s osnova osiguranja</t>
  </si>
  <si>
    <t>Opći prihodi -Gradski proračun</t>
  </si>
  <si>
    <t>Rashodi za zaposlene</t>
  </si>
  <si>
    <t>Plaće za zaposlene</t>
  </si>
  <si>
    <t>Nagrade</t>
  </si>
  <si>
    <t>Darovi</t>
  </si>
  <si>
    <t>Naknada za bolest,invalid.i smrtni slučaj</t>
  </si>
  <si>
    <t>Dopr.za obv.zdrav.osiguranje</t>
  </si>
  <si>
    <t>Materijalni rashodi</t>
  </si>
  <si>
    <t>Dnevnice za sl.put u zemlji</t>
  </si>
  <si>
    <t>Dnevnice za sl.put u inozemstvo</t>
  </si>
  <si>
    <t>Naknade za smještaj na sl.putu u zemlji</t>
  </si>
  <si>
    <t>Naknade za prijevoz na sl.putu u zemlji</t>
  </si>
  <si>
    <t>Naknade za prijevoz na sl.putu u inozemstvo</t>
  </si>
  <si>
    <t>Naknade na prijevoz na posao</t>
  </si>
  <si>
    <t>Seminari,savjetovanja i simpoziji</t>
  </si>
  <si>
    <t>Tečajevi i stručni ispiti</t>
  </si>
  <si>
    <t>Uredski materijal</t>
  </si>
  <si>
    <t>Literatura, publikacija, časopisi, glasila</t>
  </si>
  <si>
    <t>Materijal i sredstva za čišćenje i održavanje</t>
  </si>
  <si>
    <t>Materijal za higijenske potrebe i njegu</t>
  </si>
  <si>
    <t>Ostali mater.za potrebe redov.poslov.</t>
  </si>
  <si>
    <t>Roba</t>
  </si>
  <si>
    <t>Ostali materijal i sirovine</t>
  </si>
  <si>
    <t>Motorni benzin i dizel gorivo</t>
  </si>
  <si>
    <t>Mater.i dijelovi za tek.i inv.odr.opreme                   -TONERI</t>
  </si>
  <si>
    <t>Ostali mater.za tekuće i invest.održ.</t>
  </si>
  <si>
    <t>Sitan inventar</t>
  </si>
  <si>
    <t>Usluge telefona i telefaksa</t>
  </si>
  <si>
    <t>Usluge interneta</t>
  </si>
  <si>
    <t>Poštarina</t>
  </si>
  <si>
    <t>Ost.usluge za komunikaciju i prijevoz</t>
  </si>
  <si>
    <t>Usl.tekućeg i inv.održ.građ.objekata</t>
  </si>
  <si>
    <t>Usl.tekućeg i inv.održ.opreme</t>
  </si>
  <si>
    <t>Usl.tekućeg i inv.održ.prijev.sredstava</t>
  </si>
  <si>
    <t>Ostale usluge tekuć.i invest.održavanja</t>
  </si>
  <si>
    <t>Promidžbeni materija (katalozi,pozivnice)</t>
  </si>
  <si>
    <t xml:space="preserve">Ost usluge promidž.i informiranja </t>
  </si>
  <si>
    <t>Opskrba vodom</t>
  </si>
  <si>
    <t>Iznošenje i odvoz smeća</t>
  </si>
  <si>
    <t>Obvezni i prev.zdrav.pregledi zaposlenika</t>
  </si>
  <si>
    <t>Autorski honorari</t>
  </si>
  <si>
    <t>Ugovori o djelu</t>
  </si>
  <si>
    <t>Usluge agencija, student servisa</t>
  </si>
  <si>
    <t>Usluge ažuriranja računalnih baza</t>
  </si>
  <si>
    <t>Graf.i tiskar.usluge,usl.kopiranja,uvez.i sl.</t>
  </si>
  <si>
    <t>Usl.pri registrac.prijevoz.sredstava</t>
  </si>
  <si>
    <t>Ostal.nespomenute usluge</t>
  </si>
  <si>
    <t>Nakna.za sl.put(izvan rad.odnosa)</t>
  </si>
  <si>
    <t>Naknade članov.predstv.i izvrš.tijela</t>
  </si>
  <si>
    <t>Premije osiguranja prijev.sredstava</t>
  </si>
  <si>
    <t>Reprezentacija</t>
  </si>
  <si>
    <t>Tuzemne članarine</t>
  </si>
  <si>
    <t>Ras.za nabavu proizv.dug.imovine</t>
  </si>
  <si>
    <t>Računala i računalna oprema</t>
  </si>
  <si>
    <t>Uredski namještaj</t>
  </si>
  <si>
    <t>Oprema</t>
  </si>
  <si>
    <t xml:space="preserve">Knjige </t>
  </si>
  <si>
    <t>Djela likovnih umjetnika</t>
  </si>
  <si>
    <t>Muzejski izlošci</t>
  </si>
  <si>
    <t>UKUPNO</t>
  </si>
  <si>
    <t>FINANCIJSKI PLAN - Plan rashoda i izdataka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</si>
  <si>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</si>
  <si>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</si>
  <si>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</si>
  <si>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</si>
  <si>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</si>
  <si>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</si>
  <si>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troš.osobama izvan rad.odn.</t>
  </si>
  <si>
    <t>Ostali nespomenuti rashodi poslovanja</t>
  </si>
  <si>
    <t>Rashodi za nabavu proizv. dugot im</t>
  </si>
  <si>
    <t>Postrojenja i oprema</t>
  </si>
  <si>
    <t>Knjige,umjet.djelai ostale izložb.vrijednosti</t>
  </si>
  <si>
    <t>SVEUKUPNO</t>
  </si>
  <si>
    <t>Upravne i admin. Pristojbe</t>
  </si>
  <si>
    <t>Materijal i dijelovi za tek.i inv.održ.građ.objekata</t>
  </si>
  <si>
    <t>Naknade za smještaj na sl.putu u inozemstvu</t>
  </si>
  <si>
    <t>Geodetsko-katastarske usluge</t>
  </si>
  <si>
    <t>Film i izrada fotografija</t>
  </si>
  <si>
    <t>Premije osiguranja ostale imovine</t>
  </si>
  <si>
    <t xml:space="preserve">Ostala uredska oprema </t>
  </si>
  <si>
    <t xml:space="preserve">Oprema za grijanje,ventil.i hlađenje </t>
  </si>
  <si>
    <t>Vlastiti prihodi - Prihodi ostvareni obav osnovnih i ostalih poslova vlastite djelatnosti</t>
  </si>
  <si>
    <t>Znanstvenoistraživačke usluge</t>
  </si>
  <si>
    <t>Deratizacija i dezinsekcija</t>
  </si>
  <si>
    <t>Tisak</t>
  </si>
  <si>
    <t xml:space="preserve"> Procjena 2022.</t>
  </si>
  <si>
    <t>Osobni automobil</t>
  </si>
  <si>
    <t>Ostali nespomenuti rashodi poslovnja</t>
  </si>
  <si>
    <t>Procjena 2022.</t>
  </si>
  <si>
    <t xml:space="preserve"> Namjenski primici od zaduživanja </t>
  </si>
  <si>
    <t>Pomoći – Ministarstvo kulture, EU-fondovi</t>
  </si>
  <si>
    <t>Prihodi od nefin. imov. i nadok. šteta s osn. osig.</t>
  </si>
  <si>
    <t xml:space="preserve">Namjenski primici od zaduživanja </t>
  </si>
  <si>
    <t xml:space="preserve"> Prihodi od nefinancijjske imovine </t>
  </si>
  <si>
    <t>FINANCIJSKI PLAN  - Plan rashoda i izdataka 2021.</t>
  </si>
  <si>
    <t>Plan 2021.g.</t>
  </si>
  <si>
    <t xml:space="preserve"> Procjena 2023.</t>
  </si>
  <si>
    <t>Ostali nenavedeni rashodi poslovanja</t>
  </si>
  <si>
    <t>Električna energija</t>
  </si>
  <si>
    <t>Plan 2021.</t>
  </si>
  <si>
    <t>Procjena 2023.</t>
  </si>
  <si>
    <t xml:space="preserve">Ostale intelektualne usluge </t>
  </si>
  <si>
    <t>Ostale računalne usluge</t>
  </si>
  <si>
    <t>Obrazac JLP(R)S FP-PiP 2</t>
  </si>
  <si>
    <t>u kunama</t>
  </si>
  <si>
    <t>Izvor</t>
  </si>
  <si>
    <t>2021.</t>
  </si>
  <si>
    <t>2022.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</si>
  <si>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</si>
  <si>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8"/>
        <rFont val="Arial"/>
        <family val="2"/>
      </rPr>
      <t>*3</t>
    </r>
  </si>
  <si>
    <t xml:space="preserve">Donacije </t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</si>
  <si>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</si>
  <si>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VIŠAK PH</t>
  </si>
  <si>
    <t>Ukupno (po izvorima)</t>
  </si>
  <si>
    <t>Obrazac JLP(R)S FP-PiP 1</t>
  </si>
  <si>
    <t xml:space="preserve">Prihodi za posebne namjene </t>
  </si>
  <si>
    <t xml:space="preserve">Pomoći ministarstva kulture </t>
  </si>
  <si>
    <t xml:space="preserve">Pomoći EU fondovi </t>
  </si>
  <si>
    <t>Oznaka rač.iz                                      računskog plana</t>
  </si>
  <si>
    <r>
      <t>prihoda i primitaka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</t>
    </r>
  </si>
  <si>
    <t>FINANCIJSKI PLAN - Procjena prihoda i primitaka za 2022. i  2023.</t>
  </si>
  <si>
    <t xml:space="preserve">FINANCIJSKI PLAN - Procjena prihoda i primitaka za 2021. </t>
  </si>
  <si>
    <t>Rashodi poslovanja</t>
  </si>
  <si>
    <t>Rashodi za nabavu nefin. imovine.</t>
  </si>
  <si>
    <t xml:space="preserve"> Procjena           2023.</t>
  </si>
  <si>
    <t>2023.</t>
  </si>
  <si>
    <t>Plaće za redovan rad</t>
  </si>
  <si>
    <t>Doprinosi za obvezno zdrast. osig.</t>
  </si>
  <si>
    <t>Službena putovanja</t>
  </si>
  <si>
    <t>Naknade za prijevoz,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</si>
  <si>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</si>
  <si>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</si>
  <si>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</si>
  <si>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</si>
  <si>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inv. održ.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</si>
  <si>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</si>
  <si>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</si>
  <si>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</si>
  <si>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</si>
  <si>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</si>
  <si>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Zdrastvene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</si>
  <si>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</si>
  <si>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</si>
  <si>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</si>
  <si>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</si>
  <si>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predstv.i izvrš.tijela</t>
  </si>
  <si>
    <t xml:space="preserve">Premije osiguranja </t>
  </si>
  <si>
    <t>Članarine i norme</t>
  </si>
  <si>
    <t>Pristojbe i naknade</t>
  </si>
  <si>
    <t>Uređaji, strojevi i oprema za ostale namjene</t>
  </si>
  <si>
    <t>Umjetnička djela</t>
  </si>
  <si>
    <t>Muzejski izlošci i predmeti prirodnih rijetkosti</t>
  </si>
  <si>
    <t>Ukupno prihodi i primici za 2021.</t>
  </si>
  <si>
    <t>Ukupno prihodi i primici za 2022.i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</si>
</sst>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9"/>
      <name val="Arial"/>
      <family val="2"/>
      <charset val="238"/>
    </font>
    <font>
      <sz val="11"/>
      <name val="Arial"/>
      <family val="2"/>
    </font>
    <font>
      <b/>
      <i/>
      <sz val="9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42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double">
        <color indexed="64"/>
      </bottom>
      <diagonal/>
    </border>
    <border>
      <left style="dotted">
        <color indexed="22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medium">
        <color indexed="64"/>
      </bottom>
      <diagonal/>
    </border>
    <border>
      <left style="dotted">
        <color indexed="2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3" fillId="0" borderId="0" applyFont="0" applyFill="0" applyBorder="0" applyAlignment="0" applyProtection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9" fillId="11" borderId="0" applyNumberFormat="0" applyBorder="0" applyAlignment="0" applyProtection="0"/>
    <xf numFmtId="0" fontId="20" fillId="19" borderId="58" applyNumberFormat="0" applyAlignment="0" applyProtection="0"/>
    <xf numFmtId="0" fontId="21" fillId="20" borderId="59" applyNumberFormat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0" borderId="60" applyNumberFormat="0" applyFill="0" applyAlignment="0" applyProtection="0"/>
    <xf numFmtId="0" fontId="25" fillId="0" borderId="61" applyNumberFormat="0" applyFill="0" applyAlignment="0" applyProtection="0"/>
    <xf numFmtId="0" fontId="26" fillId="0" borderId="6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58" applyNumberFormat="0" applyAlignment="0" applyProtection="0"/>
    <xf numFmtId="0" fontId="28" fillId="0" borderId="64" applyNumberFormat="0" applyFill="0" applyAlignment="0" applyProtection="0"/>
    <xf numFmtId="0" fontId="29" fillId="12" borderId="0" applyNumberFormat="0" applyBorder="0" applyAlignment="0" applyProtection="0"/>
    <xf numFmtId="0" fontId="2" fillId="0" borderId="0"/>
    <xf numFmtId="0" fontId="30" fillId="7" borderId="57" applyNumberFormat="0" applyFont="0" applyAlignment="0" applyProtection="0"/>
    <xf numFmtId="0" fontId="31" fillId="19" borderId="63" applyNumberFormat="0" applyAlignment="0" applyProtection="0"/>
    <xf numFmtId="0" fontId="32" fillId="0" borderId="0" applyNumberFormat="0" applyFill="0" applyBorder="0" applyAlignment="0" applyProtection="0"/>
    <xf numFmtId="0" fontId="33" fillId="0" borderId="6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</cellStyleXfs>
  <cellXfs count="354">
    <xf numFmtId="0" fontId="0" fillId="0" borderId="0" xfId="0"/>
    <xf numFmtId="0" fontId="4" fillId="0" borderId="0" xfId="0" applyFont="1" applyFill="1"/>
    <xf numFmtId="3" fontId="5" fillId="0" borderId="0" xfId="0" applyNumberFormat="1" applyFont="1" applyFill="1"/>
    <xf numFmtId="3" fontId="7" fillId="0" borderId="0" xfId="0" applyNumberFormat="1" applyFont="1" applyFill="1"/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/>
    <xf numFmtId="164" fontId="5" fillId="0" borderId="0" xfId="1" applyNumberFormat="1" applyFont="1" applyFill="1" applyBorder="1"/>
    <xf numFmtId="3" fontId="5" fillId="0" borderId="0" xfId="0" applyNumberFormat="1" applyFont="1" applyBorder="1"/>
    <xf numFmtId="43" fontId="6" fillId="0" borderId="0" xfId="1" applyFont="1" applyFill="1" applyBorder="1"/>
    <xf numFmtId="3" fontId="6" fillId="0" borderId="0" xfId="0" quotePrefix="1" applyNumberFormat="1" applyFont="1" applyFill="1" applyBorder="1" applyAlignment="1">
      <alignment horizontal="left"/>
    </xf>
    <xf numFmtId="3" fontId="4" fillId="0" borderId="0" xfId="0" applyNumberFormat="1" applyFont="1" applyBorder="1"/>
    <xf numFmtId="0" fontId="0" fillId="0" borderId="0" xfId="0" applyAlignment="1">
      <alignment wrapText="1"/>
    </xf>
    <xf numFmtId="3" fontId="4" fillId="0" borderId="0" xfId="0" quotePrefix="1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3" fontId="12" fillId="0" borderId="0" xfId="0" applyNumberFormat="1" applyFont="1" applyFill="1" applyBorder="1" applyAlignment="1">
      <alignment wrapText="1"/>
    </xf>
    <xf numFmtId="3" fontId="12" fillId="0" borderId="0" xfId="0" applyNumberFormat="1" applyFont="1" applyFill="1"/>
    <xf numFmtId="3" fontId="13" fillId="0" borderId="43" xfId="0" applyNumberFormat="1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wrapText="1"/>
    </xf>
    <xf numFmtId="164" fontId="12" fillId="0" borderId="5" xfId="1" applyNumberFormat="1" applyFont="1" applyFill="1" applyBorder="1"/>
    <xf numFmtId="164" fontId="12" fillId="0" borderId="6" xfId="1" applyNumberFormat="1" applyFont="1" applyFill="1" applyBorder="1"/>
    <xf numFmtId="164" fontId="12" fillId="0" borderId="26" xfId="1" applyNumberFormat="1" applyFont="1" applyFill="1" applyBorder="1"/>
    <xf numFmtId="164" fontId="12" fillId="0" borderId="23" xfId="1" applyNumberFormat="1" applyFont="1" applyFill="1" applyBorder="1"/>
    <xf numFmtId="164" fontId="12" fillId="0" borderId="10" xfId="1" applyNumberFormat="1" applyFont="1" applyFill="1" applyBorder="1"/>
    <xf numFmtId="43" fontId="12" fillId="0" borderId="0" xfId="1" applyFont="1" applyFill="1" applyBorder="1"/>
    <xf numFmtId="43" fontId="12" fillId="0" borderId="5" xfId="1" applyFont="1" applyFill="1" applyBorder="1"/>
    <xf numFmtId="165" fontId="12" fillId="0" borderId="10" xfId="1" applyNumberFormat="1" applyFont="1" applyFill="1" applyBorder="1"/>
    <xf numFmtId="3" fontId="12" fillId="0" borderId="23" xfId="0" applyNumberFormat="1" applyFont="1" applyFill="1" applyBorder="1"/>
    <xf numFmtId="3" fontId="4" fillId="0" borderId="48" xfId="0" applyNumberFormat="1" applyFont="1" applyFill="1" applyBorder="1" applyAlignment="1">
      <alignment horizontal="left"/>
    </xf>
    <xf numFmtId="3" fontId="4" fillId="0" borderId="49" xfId="0" applyNumberFormat="1" applyFont="1" applyFill="1" applyBorder="1"/>
    <xf numFmtId="43" fontId="4" fillId="0" borderId="50" xfId="1" applyFont="1" applyFill="1" applyBorder="1"/>
    <xf numFmtId="43" fontId="4" fillId="0" borderId="35" xfId="1" applyFont="1" applyFill="1" applyBorder="1" applyAlignment="1">
      <alignment horizontal="center"/>
    </xf>
    <xf numFmtId="43" fontId="4" fillId="0" borderId="0" xfId="1" applyFont="1" applyFill="1" applyBorder="1"/>
    <xf numFmtId="3" fontId="12" fillId="0" borderId="0" xfId="0" applyNumberFormat="1" applyFont="1" applyFill="1" applyBorder="1"/>
    <xf numFmtId="3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8" fillId="2" borderId="24" xfId="0" applyNumberFormat="1" applyFont="1" applyFill="1" applyBorder="1" applyAlignment="1">
      <alignment horizontal="center"/>
    </xf>
    <xf numFmtId="4" fontId="4" fillId="2" borderId="2" xfId="0" applyNumberFormat="1" applyFont="1" applyFill="1" applyBorder="1"/>
    <xf numFmtId="0" fontId="12" fillId="0" borderId="24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left"/>
    </xf>
    <xf numFmtId="4" fontId="12" fillId="0" borderId="2" xfId="0" applyNumberFormat="1" applyFont="1" applyFill="1" applyBorder="1"/>
    <xf numFmtId="4" fontId="12" fillId="0" borderId="25" xfId="0" applyNumberFormat="1" applyFont="1" applyFill="1" applyBorder="1"/>
    <xf numFmtId="0" fontId="12" fillId="0" borderId="2" xfId="0" quotePrefix="1" applyNumberFormat="1" applyFont="1" applyFill="1" applyBorder="1" applyAlignment="1">
      <alignment horizontal="left"/>
    </xf>
    <xf numFmtId="0" fontId="12" fillId="0" borderId="2" xfId="0" applyNumberFormat="1" applyFont="1" applyFill="1" applyBorder="1"/>
    <xf numFmtId="4" fontId="12" fillId="0" borderId="34" xfId="0" applyNumberFormat="1" applyFont="1" applyFill="1" applyBorder="1"/>
    <xf numFmtId="4" fontId="12" fillId="0" borderId="35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4" fontId="12" fillId="0" borderId="20" xfId="0" applyNumberFormat="1" applyFont="1" applyFill="1" applyBorder="1"/>
    <xf numFmtId="4" fontId="12" fillId="0" borderId="33" xfId="0" applyNumberFormat="1" applyFont="1" applyFill="1" applyBorder="1"/>
    <xf numFmtId="0" fontId="12" fillId="0" borderId="20" xfId="0" applyNumberFormat="1" applyFont="1" applyFill="1" applyBorder="1"/>
    <xf numFmtId="4" fontId="4" fillId="2" borderId="25" xfId="0" applyNumberFormat="1" applyFont="1" applyFill="1" applyBorder="1"/>
    <xf numFmtId="3" fontId="12" fillId="0" borderId="0" xfId="0" applyNumberFormat="1" applyFont="1" applyBorder="1"/>
    <xf numFmtId="3" fontId="12" fillId="0" borderId="0" xfId="0" applyNumberFormat="1" applyFont="1" applyBorder="1" applyAlignment="1">
      <alignment wrapText="1"/>
    </xf>
    <xf numFmtId="0" fontId="12" fillId="0" borderId="27" xfId="0" applyNumberFormat="1" applyFont="1" applyBorder="1" applyAlignment="1">
      <alignment horizontal="center"/>
    </xf>
    <xf numFmtId="0" fontId="12" fillId="0" borderId="41" xfId="0" applyNumberFormat="1" applyFont="1" applyBorder="1"/>
    <xf numFmtId="3" fontId="12" fillId="0" borderId="41" xfId="0" applyNumberFormat="1" applyFont="1" applyBorder="1"/>
    <xf numFmtId="3" fontId="12" fillId="0" borderId="41" xfId="0" applyNumberFormat="1" applyFont="1" applyBorder="1" applyAlignment="1">
      <alignment wrapText="1"/>
    </xf>
    <xf numFmtId="3" fontId="9" fillId="0" borderId="41" xfId="0" applyNumberFormat="1" applyFont="1" applyBorder="1"/>
    <xf numFmtId="3" fontId="9" fillId="0" borderId="42" xfId="0" applyNumberFormat="1" applyFont="1" applyBorder="1"/>
    <xf numFmtId="0" fontId="12" fillId="0" borderId="0" xfId="0" applyNumberFormat="1" applyFont="1" applyAlignment="1">
      <alignment horizontal="center"/>
    </xf>
    <xf numFmtId="0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wrapText="1"/>
    </xf>
    <xf numFmtId="3" fontId="9" fillId="0" borderId="0" xfId="0" applyNumberFormat="1" applyFont="1"/>
    <xf numFmtId="3" fontId="4" fillId="0" borderId="0" xfId="0" quotePrefix="1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 wrapText="1"/>
    </xf>
    <xf numFmtId="3" fontId="4" fillId="0" borderId="47" xfId="0" applyNumberFormat="1" applyFont="1" applyBorder="1" applyAlignment="1">
      <alignment horizontal="left"/>
    </xf>
    <xf numFmtId="3" fontId="4" fillId="0" borderId="3" xfId="0" applyNumberFormat="1" applyFont="1" applyBorder="1"/>
    <xf numFmtId="43" fontId="12" fillId="0" borderId="4" xfId="1" applyFont="1" applyBorder="1"/>
    <xf numFmtId="4" fontId="12" fillId="0" borderId="0" xfId="0" applyNumberFormat="1" applyFont="1" applyFill="1" applyBorder="1"/>
    <xf numFmtId="43" fontId="12" fillId="0" borderId="0" xfId="1" applyFont="1" applyBorder="1"/>
    <xf numFmtId="165" fontId="12" fillId="0" borderId="6" xfId="1" applyNumberFormat="1" applyFont="1" applyFill="1" applyBorder="1"/>
    <xf numFmtId="165" fontId="12" fillId="0" borderId="23" xfId="1" applyNumberFormat="1" applyFont="1" applyFill="1" applyBorder="1"/>
    <xf numFmtId="3" fontId="4" fillId="0" borderId="48" xfId="0" applyNumberFormat="1" applyFont="1" applyBorder="1" applyAlignment="1">
      <alignment horizontal="left"/>
    </xf>
    <xf numFmtId="3" fontId="4" fillId="0" borderId="49" xfId="0" applyNumberFormat="1" applyFont="1" applyBorder="1"/>
    <xf numFmtId="43" fontId="4" fillId="0" borderId="50" xfId="1" applyFont="1" applyBorder="1"/>
    <xf numFmtId="43" fontId="4" fillId="0" borderId="0" xfId="1" applyFont="1" applyBorder="1"/>
    <xf numFmtId="3" fontId="4" fillId="0" borderId="13" xfId="0" applyNumberFormat="1" applyFont="1" applyBorder="1" applyAlignment="1">
      <alignment horizontal="left"/>
    </xf>
    <xf numFmtId="0" fontId="15" fillId="0" borderId="24" xfId="0" applyNumberFormat="1" applyFont="1" applyBorder="1" applyAlignment="1">
      <alignment horizontal="center"/>
    </xf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4" fontId="12" fillId="0" borderId="2" xfId="0" applyNumberFormat="1" applyFont="1" applyBorder="1"/>
    <xf numFmtId="4" fontId="12" fillId="0" borderId="25" xfId="0" applyNumberFormat="1" applyFont="1" applyBorder="1"/>
    <xf numFmtId="0" fontId="15" fillId="0" borderId="24" xfId="0" applyFont="1" applyBorder="1" applyAlignment="1">
      <alignment horizontal="center"/>
    </xf>
    <xf numFmtId="0" fontId="12" fillId="0" borderId="12" xfId="0" applyNumberFormat="1" applyFont="1" applyBorder="1"/>
    <xf numFmtId="4" fontId="12" fillId="0" borderId="2" xfId="0" applyNumberFormat="1" applyFont="1" applyBorder="1" applyAlignment="1">
      <alignment wrapText="1"/>
    </xf>
    <xf numFmtId="0" fontId="8" fillId="3" borderId="29" xfId="0" applyNumberFormat="1" applyFont="1" applyFill="1" applyBorder="1" applyAlignment="1">
      <alignment horizontal="center" wrapText="1"/>
    </xf>
    <xf numFmtId="0" fontId="8" fillId="3" borderId="30" xfId="0" applyNumberFormat="1" applyFont="1" applyFill="1" applyBorder="1" applyAlignment="1">
      <alignment horizontal="center"/>
    </xf>
    <xf numFmtId="0" fontId="14" fillId="0" borderId="0" xfId="0" applyFont="1"/>
    <xf numFmtId="4" fontId="12" fillId="4" borderId="2" xfId="0" applyNumberFormat="1" applyFont="1" applyFill="1" applyBorder="1"/>
    <xf numFmtId="0" fontId="12" fillId="0" borderId="56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left"/>
    </xf>
    <xf numFmtId="4" fontId="12" fillId="0" borderId="15" xfId="0" applyNumberFormat="1" applyFont="1" applyFill="1" applyBorder="1"/>
    <xf numFmtId="4" fontId="12" fillId="0" borderId="51" xfId="0" applyNumberFormat="1" applyFont="1" applyFill="1" applyBorder="1"/>
    <xf numFmtId="4" fontId="4" fillId="2" borderId="38" xfId="0" applyNumberFormat="1" applyFont="1" applyFill="1" applyBorder="1"/>
    <xf numFmtId="0" fontId="12" fillId="0" borderId="15" xfId="0" applyNumberFormat="1" applyFont="1" applyFill="1" applyBorder="1"/>
    <xf numFmtId="0" fontId="8" fillId="2" borderId="67" xfId="0" applyNumberFormat="1" applyFont="1" applyFill="1" applyBorder="1"/>
    <xf numFmtId="0" fontId="8" fillId="2" borderId="28" xfId="0" applyNumberFormat="1" applyFont="1" applyFill="1" applyBorder="1" applyAlignment="1">
      <alignment horizontal="center"/>
    </xf>
    <xf numFmtId="4" fontId="4" fillId="2" borderId="67" xfId="0" applyNumberFormat="1" applyFont="1" applyFill="1" applyBorder="1"/>
    <xf numFmtId="0" fontId="8" fillId="2" borderId="28" xfId="0" applyNumberFormat="1" applyFont="1" applyFill="1" applyBorder="1"/>
    <xf numFmtId="0" fontId="8" fillId="2" borderId="17" xfId="0" applyNumberFormat="1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12" fillId="0" borderId="7" xfId="0" applyNumberFormat="1" applyFont="1" applyFill="1" applyBorder="1"/>
    <xf numFmtId="4" fontId="12" fillId="0" borderId="7" xfId="0" applyNumberFormat="1" applyFont="1" applyFill="1" applyBorder="1"/>
    <xf numFmtId="4" fontId="12" fillId="0" borderId="26" xfId="0" applyNumberFormat="1" applyFont="1" applyFill="1" applyBorder="1"/>
    <xf numFmtId="0" fontId="4" fillId="3" borderId="39" xfId="0" applyNumberFormat="1" applyFont="1" applyFill="1" applyBorder="1" applyAlignment="1">
      <alignment horizontal="center"/>
    </xf>
    <xf numFmtId="0" fontId="4" fillId="3" borderId="38" xfId="0" applyNumberFormat="1" applyFont="1" applyFill="1" applyBorder="1"/>
    <xf numFmtId="4" fontId="4" fillId="3" borderId="38" xfId="0" applyNumberFormat="1" applyFont="1" applyFill="1" applyBorder="1"/>
    <xf numFmtId="0" fontId="12" fillId="0" borderId="15" xfId="0" quotePrefix="1" applyNumberFormat="1" applyFont="1" applyFill="1" applyBorder="1" applyAlignment="1">
      <alignment horizontal="left"/>
    </xf>
    <xf numFmtId="0" fontId="10" fillId="0" borderId="12" xfId="0" applyFont="1" applyBorder="1" applyAlignment="1"/>
    <xf numFmtId="0" fontId="12" fillId="0" borderId="2" xfId="0" applyFont="1" applyFill="1" applyBorder="1"/>
    <xf numFmtId="43" fontId="12" fillId="0" borderId="5" xfId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0" fontId="8" fillId="2" borderId="56" xfId="0" applyNumberFormat="1" applyFont="1" applyFill="1" applyBorder="1" applyAlignment="1">
      <alignment horizontal="center"/>
    </xf>
    <xf numFmtId="0" fontId="4" fillId="2" borderId="15" xfId="0" applyNumberFormat="1" applyFont="1" applyFill="1" applyBorder="1"/>
    <xf numFmtId="4" fontId="4" fillId="2" borderId="15" xfId="0" applyNumberFormat="1" applyFont="1" applyFill="1" applyBorder="1"/>
    <xf numFmtId="3" fontId="4" fillId="0" borderId="68" xfId="0" applyNumberFormat="1" applyFont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164" fontId="12" fillId="4" borderId="5" xfId="1" applyNumberFormat="1" applyFont="1" applyFill="1" applyBorder="1"/>
    <xf numFmtId="0" fontId="12" fillId="0" borderId="48" xfId="0" applyNumberFormat="1" applyFont="1" applyFill="1" applyBorder="1" applyAlignment="1">
      <alignment horizontal="center"/>
    </xf>
    <xf numFmtId="0" fontId="12" fillId="0" borderId="36" xfId="0" applyNumberFormat="1" applyFont="1" applyFill="1" applyBorder="1"/>
    <xf numFmtId="0" fontId="0" fillId="0" borderId="0" xfId="0" applyAlignment="1">
      <alignment horizontal="center"/>
    </xf>
    <xf numFmtId="0" fontId="8" fillId="0" borderId="12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4" xfId="0" applyNumberFormat="1" applyFont="1" applyBorder="1" applyAlignment="1">
      <alignment horizontal="center" wrapText="1"/>
    </xf>
    <xf numFmtId="0" fontId="11" fillId="0" borderId="0" xfId="0" applyNumberFormat="1" applyFont="1" applyAlignment="1">
      <alignment horizont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/>
    <xf numFmtId="3" fontId="4" fillId="0" borderId="3" xfId="0" applyNumberFormat="1" applyFont="1" applyFill="1" applyBorder="1" applyAlignment="1"/>
    <xf numFmtId="43" fontId="12" fillId="0" borderId="4" xfId="1" applyFont="1" applyFill="1" applyBorder="1" applyAlignment="1"/>
    <xf numFmtId="0" fontId="10" fillId="0" borderId="12" xfId="0" applyFont="1" applyFill="1" applyBorder="1" applyAlignment="1"/>
    <xf numFmtId="0" fontId="10" fillId="0" borderId="0" xfId="0" applyFont="1"/>
    <xf numFmtId="0" fontId="35" fillId="0" borderId="0" xfId="0" applyFont="1"/>
    <xf numFmtId="0" fontId="10" fillId="0" borderId="0" xfId="0" applyFont="1" applyAlignment="1">
      <alignment horizontal="right"/>
    </xf>
    <xf numFmtId="0" fontId="35" fillId="1" borderId="32" xfId="0" applyFont="1" applyFill="1" applyBorder="1" applyAlignment="1">
      <alignment horizontal="center"/>
    </xf>
    <xf numFmtId="0" fontId="35" fillId="1" borderId="76" xfId="0" applyFont="1" applyFill="1" applyBorder="1" applyAlignment="1">
      <alignment horizontal="right" vertical="center" wrapText="1"/>
    </xf>
    <xf numFmtId="0" fontId="35" fillId="1" borderId="27" xfId="0" applyFont="1" applyFill="1" applyBorder="1" applyAlignment="1">
      <alignment horizontal="left" wrapText="1"/>
    </xf>
    <xf numFmtId="0" fontId="37" fillId="4" borderId="78" xfId="0" applyFont="1" applyFill="1" applyBorder="1" applyAlignment="1">
      <alignment horizontal="center" wrapText="1"/>
    </xf>
    <xf numFmtId="3" fontId="10" fillId="0" borderId="79" xfId="0" applyNumberFormat="1" applyFont="1" applyFill="1" applyBorder="1"/>
    <xf numFmtId="4" fontId="10" fillId="0" borderId="20" xfId="0" applyNumberFormat="1" applyFont="1" applyFill="1" applyBorder="1"/>
    <xf numFmtId="0" fontId="10" fillId="0" borderId="20" xfId="0" applyFont="1" applyFill="1" applyBorder="1"/>
    <xf numFmtId="0" fontId="10" fillId="0" borderId="80" xfId="0" applyFont="1" applyFill="1" applyBorder="1"/>
    <xf numFmtId="0" fontId="10" fillId="0" borderId="33" xfId="0" applyFont="1" applyFill="1" applyBorder="1"/>
    <xf numFmtId="3" fontId="10" fillId="0" borderId="18" xfId="0" applyNumberFormat="1" applyFont="1" applyFill="1" applyBorder="1"/>
    <xf numFmtId="4" fontId="10" fillId="0" borderId="80" xfId="0" applyNumberFormat="1" applyFont="1" applyFill="1" applyBorder="1"/>
    <xf numFmtId="3" fontId="10" fillId="0" borderId="20" xfId="0" applyNumberFormat="1" applyFont="1" applyFill="1" applyBorder="1"/>
    <xf numFmtId="3" fontId="10" fillId="0" borderId="14" xfId="0" applyNumberFormat="1" applyFont="1" applyFill="1" applyBorder="1"/>
    <xf numFmtId="4" fontId="10" fillId="0" borderId="2" xfId="0" applyNumberFormat="1" applyFont="1" applyFill="1" applyBorder="1"/>
    <xf numFmtId="0" fontId="10" fillId="0" borderId="2" xfId="0" applyFont="1" applyFill="1" applyBorder="1"/>
    <xf numFmtId="0" fontId="10" fillId="0" borderId="25" xfId="0" applyFont="1" applyFill="1" applyBorder="1"/>
    <xf numFmtId="3" fontId="10" fillId="0" borderId="24" xfId="0" applyNumberFormat="1" applyFont="1" applyFill="1" applyBorder="1"/>
    <xf numFmtId="4" fontId="10" fillId="0" borderId="12" xfId="0" applyNumberFormat="1" applyFont="1" applyFill="1" applyBorder="1"/>
    <xf numFmtId="3" fontId="10" fillId="0" borderId="2" xfId="0" applyNumberFormat="1" applyFont="1" applyFill="1" applyBorder="1"/>
    <xf numFmtId="0" fontId="10" fillId="0" borderId="12" xfId="0" applyFont="1" applyFill="1" applyBorder="1"/>
    <xf numFmtId="0" fontId="10" fillId="0" borderId="7" xfId="0" applyFont="1" applyFill="1" applyBorder="1"/>
    <xf numFmtId="3" fontId="10" fillId="0" borderId="24" xfId="0" applyNumberFormat="1" applyFont="1" applyBorder="1"/>
    <xf numFmtId="0" fontId="10" fillId="0" borderId="14" xfId="0" applyFont="1" applyFill="1" applyBorder="1"/>
    <xf numFmtId="0" fontId="10" fillId="0" borderId="24" xfId="0" applyFont="1" applyFill="1" applyBorder="1"/>
    <xf numFmtId="0" fontId="10" fillId="0" borderId="81" xfId="0" applyFont="1" applyBorder="1"/>
    <xf numFmtId="0" fontId="10" fillId="0" borderId="81" xfId="0" applyFont="1" applyBorder="1" applyAlignment="1">
      <alignment horizontal="center"/>
    </xf>
    <xf numFmtId="0" fontId="10" fillId="0" borderId="82" xfId="0" applyFont="1" applyBorder="1"/>
    <xf numFmtId="0" fontId="10" fillId="0" borderId="36" xfId="0" applyFont="1" applyFill="1" applyBorder="1"/>
    <xf numFmtId="0" fontId="10" fillId="0" borderId="34" xfId="0" applyFont="1" applyFill="1" applyBorder="1"/>
    <xf numFmtId="0" fontId="10" fillId="0" borderId="37" xfId="0" applyFont="1" applyFill="1" applyBorder="1"/>
    <xf numFmtId="0" fontId="10" fillId="0" borderId="35" xfId="0" applyFont="1" applyFill="1" applyBorder="1"/>
    <xf numFmtId="0" fontId="10" fillId="0" borderId="22" xfId="0" applyFont="1" applyFill="1" applyBorder="1"/>
    <xf numFmtId="0" fontId="10" fillId="0" borderId="83" xfId="0" applyFont="1" applyFill="1" applyBorder="1"/>
    <xf numFmtId="0" fontId="10" fillId="0" borderId="26" xfId="0" applyFont="1" applyFill="1" applyBorder="1"/>
    <xf numFmtId="0" fontId="35" fillId="0" borderId="28" xfId="0" applyFont="1" applyBorder="1"/>
    <xf numFmtId="4" fontId="10" fillId="0" borderId="74" xfId="0" applyNumberFormat="1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 horizontal="center"/>
    </xf>
    <xf numFmtId="4" fontId="10" fillId="0" borderId="75" xfId="0" applyNumberFormat="1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center"/>
    </xf>
    <xf numFmtId="4" fontId="10" fillId="0" borderId="84" xfId="0" applyNumberFormat="1" applyFont="1" applyFill="1" applyBorder="1" applyAlignment="1">
      <alignment horizontal="center"/>
    </xf>
    <xf numFmtId="0" fontId="35" fillId="0" borderId="40" xfId="0" applyFont="1" applyBorder="1"/>
    <xf numFmtId="3" fontId="37" fillId="0" borderId="0" xfId="0" applyNumberFormat="1" applyFont="1"/>
    <xf numFmtId="3" fontId="38" fillId="0" borderId="0" xfId="0" applyNumberFormat="1" applyFont="1"/>
    <xf numFmtId="0" fontId="38" fillId="0" borderId="0" xfId="0" applyFont="1"/>
    <xf numFmtId="3" fontId="38" fillId="0" borderId="0" xfId="0" quotePrefix="1" applyNumberFormat="1" applyFont="1" applyBorder="1"/>
    <xf numFmtId="3" fontId="38" fillId="0" borderId="0" xfId="0" applyNumberFormat="1" applyFont="1" applyBorder="1"/>
    <xf numFmtId="0" fontId="38" fillId="0" borderId="0" xfId="0" applyFont="1" applyBorder="1"/>
    <xf numFmtId="3" fontId="38" fillId="0" borderId="0" xfId="0" quotePrefix="1" applyNumberFormat="1" applyFont="1" applyBorder="1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quotePrefix="1" applyFont="1" applyBorder="1"/>
    <xf numFmtId="0" fontId="38" fillId="0" borderId="0" xfId="0" quotePrefix="1" applyFont="1" applyBorder="1" applyAlignment="1">
      <alignment horizontal="center"/>
    </xf>
    <xf numFmtId="3" fontId="9" fillId="0" borderId="0" xfId="0" applyNumberFormat="1" applyFont="1" applyBorder="1"/>
    <xf numFmtId="3" fontId="9" fillId="0" borderId="0" xfId="0" quotePrefix="1" applyNumberFormat="1" applyFont="1" applyBorder="1"/>
    <xf numFmtId="3" fontId="39" fillId="0" borderId="0" xfId="0" quotePrefix="1" applyNumberFormat="1" applyFont="1" applyBorder="1" applyAlignment="1">
      <alignment horizontal="right"/>
    </xf>
    <xf numFmtId="3" fontId="39" fillId="0" borderId="0" xfId="0" quotePrefix="1" applyNumberFormat="1" applyFont="1" applyBorder="1"/>
    <xf numFmtId="3" fontId="39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8" fillId="0" borderId="0" xfId="0" applyFont="1"/>
    <xf numFmtId="0" fontId="42" fillId="0" borderId="0" xfId="0" applyFont="1"/>
    <xf numFmtId="0" fontId="38" fillId="0" borderId="0" xfId="0" applyFont="1" applyAlignment="1">
      <alignment horizontal="right"/>
    </xf>
    <xf numFmtId="0" fontId="39" fillId="23" borderId="85" xfId="0" applyFont="1" applyFill="1" applyBorder="1" applyAlignment="1">
      <alignment horizontal="center"/>
    </xf>
    <xf numFmtId="0" fontId="39" fillId="23" borderId="86" xfId="0" applyFont="1" applyFill="1" applyBorder="1" applyAlignment="1">
      <alignment horizontal="right" vertical="center" wrapText="1"/>
    </xf>
    <xf numFmtId="0" fontId="39" fillId="23" borderId="87" xfId="0" applyFont="1" applyFill="1" applyBorder="1" applyAlignment="1">
      <alignment horizontal="left" wrapText="1"/>
    </xf>
    <xf numFmtId="0" fontId="37" fillId="4" borderId="88" xfId="0" applyFont="1" applyFill="1" applyBorder="1" applyAlignment="1">
      <alignment horizontal="center" wrapText="1"/>
    </xf>
    <xf numFmtId="3" fontId="9" fillId="0" borderId="56" xfId="0" applyNumberFormat="1" applyFont="1" applyBorder="1" applyAlignment="1">
      <alignment horizontal="right" vertical="center" wrapText="1"/>
    </xf>
    <xf numFmtId="0" fontId="38" fillId="0" borderId="15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 wrapText="1"/>
    </xf>
    <xf numFmtId="0" fontId="44" fillId="0" borderId="0" xfId="0" applyFont="1" applyAlignment="1">
      <alignment wrapText="1"/>
    </xf>
    <xf numFmtId="0" fontId="37" fillId="0" borderId="15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horizontal="center"/>
    </xf>
    <xf numFmtId="43" fontId="9" fillId="0" borderId="2" xfId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4" borderId="89" xfId="0" applyFont="1" applyFill="1" applyBorder="1" applyAlignment="1">
      <alignment horizontal="center" wrapText="1"/>
    </xf>
    <xf numFmtId="4" fontId="38" fillId="0" borderId="2" xfId="0" applyNumberFormat="1" applyFont="1" applyBorder="1"/>
    <xf numFmtId="0" fontId="37" fillId="0" borderId="89" xfId="0" applyFont="1" applyBorder="1" applyAlignment="1">
      <alignment horizontal="center" wrapText="1"/>
    </xf>
    <xf numFmtId="0" fontId="38" fillId="0" borderId="24" xfId="0" applyFont="1" applyBorder="1"/>
    <xf numFmtId="0" fontId="38" fillId="0" borderId="2" xfId="0" applyFont="1" applyBorder="1"/>
    <xf numFmtId="0" fontId="38" fillId="0" borderId="2" xfId="0" applyFont="1" applyBorder="1" applyAlignment="1">
      <alignment horizontal="center" vertical="center" wrapText="1"/>
    </xf>
    <xf numFmtId="0" fontId="38" fillId="0" borderId="25" xfId="0" applyFont="1" applyBorder="1"/>
    <xf numFmtId="4" fontId="38" fillId="0" borderId="24" xfId="0" applyNumberFormat="1" applyFont="1" applyBorder="1"/>
    <xf numFmtId="3" fontId="38" fillId="0" borderId="2" xfId="0" applyNumberFormat="1" applyFont="1" applyBorder="1"/>
    <xf numFmtId="0" fontId="38" fillId="0" borderId="12" xfId="0" applyFont="1" applyBorder="1" applyAlignment="1">
      <alignment horizontal="center" vertical="center" wrapText="1"/>
    </xf>
    <xf numFmtId="0" fontId="37" fillId="0" borderId="90" xfId="0" applyFont="1" applyBorder="1" applyAlignment="1">
      <alignment wrapText="1"/>
    </xf>
    <xf numFmtId="0" fontId="38" fillId="0" borderId="12" xfId="0" applyFont="1" applyBorder="1"/>
    <xf numFmtId="0" fontId="39" fillId="0" borderId="89" xfId="0" applyFont="1" applyBorder="1" applyAlignment="1">
      <alignment horizontal="center"/>
    </xf>
    <xf numFmtId="0" fontId="38" fillId="0" borderId="22" xfId="0" applyFont="1" applyBorder="1"/>
    <xf numFmtId="4" fontId="38" fillId="0" borderId="7" xfId="0" applyNumberFormat="1" applyFont="1" applyBorder="1"/>
    <xf numFmtId="0" fontId="38" fillId="0" borderId="7" xfId="0" applyFont="1" applyBorder="1"/>
    <xf numFmtId="0" fontId="38" fillId="0" borderId="83" xfId="0" applyFont="1" applyBorder="1"/>
    <xf numFmtId="0" fontId="38" fillId="0" borderId="26" xfId="0" applyFont="1" applyBorder="1"/>
    <xf numFmtId="0" fontId="45" fillId="0" borderId="27" xfId="0" applyFont="1" applyBorder="1" applyAlignment="1">
      <alignment horizontal="right"/>
    </xf>
    <xf numFmtId="0" fontId="37" fillId="0" borderId="17" xfId="0" applyFont="1" applyBorder="1"/>
    <xf numFmtId="4" fontId="38" fillId="0" borderId="28" xfId="0" applyNumberFormat="1" applyFont="1" applyBorder="1"/>
    <xf numFmtId="0" fontId="44" fillId="0" borderId="0" xfId="0" applyFont="1"/>
    <xf numFmtId="0" fontId="10" fillId="0" borderId="18" xfId="0" applyFont="1" applyBorder="1"/>
    <xf numFmtId="0" fontId="37" fillId="0" borderId="81" xfId="0" applyFont="1" applyBorder="1" applyAlignment="1">
      <alignment horizontal="center" wrapText="1"/>
    </xf>
    <xf numFmtId="3" fontId="10" fillId="0" borderId="89" xfId="0" applyNumberFormat="1" applyFont="1" applyFill="1" applyBorder="1"/>
    <xf numFmtId="0" fontId="35" fillId="0" borderId="81" xfId="0" applyFont="1" applyBorder="1" applyAlignment="1">
      <alignment horizontal="center" wrapText="1"/>
    </xf>
    <xf numFmtId="0" fontId="10" fillId="0" borderId="91" xfId="0" applyFont="1" applyBorder="1" applyAlignment="1">
      <alignment horizontal="center"/>
    </xf>
    <xf numFmtId="0" fontId="4" fillId="2" borderId="2" xfId="0" applyNumberFormat="1" applyFont="1" applyFill="1" applyBorder="1"/>
    <xf numFmtId="0" fontId="4" fillId="2" borderId="12" xfId="0" applyNumberFormat="1" applyFont="1" applyFill="1" applyBorder="1" applyAlignment="1">
      <alignment horizontal="left"/>
    </xf>
    <xf numFmtId="4" fontId="12" fillId="0" borderId="15" xfId="0" applyNumberFormat="1" applyFont="1" applyBorder="1"/>
    <xf numFmtId="0" fontId="12" fillId="0" borderId="12" xfId="0" applyNumberFormat="1" applyFont="1" applyBorder="1" applyAlignment="1">
      <alignment horizontal="left"/>
    </xf>
    <xf numFmtId="4" fontId="12" fillId="4" borderId="15" xfId="0" applyNumberFormat="1" applyFont="1" applyFill="1" applyBorder="1"/>
    <xf numFmtId="4" fontId="4" fillId="3" borderId="30" xfId="0" applyNumberFormat="1" applyFont="1" applyFill="1" applyBorder="1"/>
    <xf numFmtId="0" fontId="8" fillId="2" borderId="18" xfId="0" applyNumberFormat="1" applyFont="1" applyFill="1" applyBorder="1" applyAlignment="1">
      <alignment horizontal="center"/>
    </xf>
    <xf numFmtId="0" fontId="4" fillId="2" borderId="20" xfId="0" applyNumberFormat="1" applyFont="1" applyFill="1" applyBorder="1"/>
    <xf numFmtId="4" fontId="4" fillId="2" borderId="20" xfId="0" applyNumberFormat="1" applyFont="1" applyFill="1" applyBorder="1"/>
    <xf numFmtId="4" fontId="4" fillId="2" borderId="33" xfId="0" applyNumberFormat="1" applyFont="1" applyFill="1" applyBorder="1"/>
    <xf numFmtId="4" fontId="4" fillId="2" borderId="51" xfId="0" applyNumberFormat="1" applyFont="1" applyFill="1" applyBorder="1"/>
    <xf numFmtId="4" fontId="12" fillId="0" borderId="51" xfId="0" applyNumberFormat="1" applyFont="1" applyBorder="1"/>
    <xf numFmtId="4" fontId="4" fillId="3" borderId="31" xfId="0" applyNumberFormat="1" applyFont="1" applyFill="1" applyBorder="1"/>
    <xf numFmtId="3" fontId="4" fillId="0" borderId="72" xfId="0" applyNumberFormat="1" applyFont="1" applyFill="1" applyBorder="1" applyAlignment="1">
      <alignment horizontal="center" vertical="center" wrapText="1"/>
    </xf>
    <xf numFmtId="3" fontId="4" fillId="0" borderId="73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 wrapText="1"/>
    </xf>
    <xf numFmtId="0" fontId="8" fillId="0" borderId="53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43" fontId="4" fillId="0" borderId="47" xfId="1" applyFont="1" applyBorder="1" applyAlignment="1">
      <alignment horizontal="left" wrapText="1"/>
    </xf>
    <xf numFmtId="43" fontId="4" fillId="0" borderId="8" xfId="1" applyFont="1" applyBorder="1" applyAlignment="1">
      <alignment horizontal="left" wrapText="1"/>
    </xf>
    <xf numFmtId="43" fontId="4" fillId="0" borderId="9" xfId="1" applyFont="1" applyBorder="1" applyAlignment="1">
      <alignment horizontal="left" wrapText="1"/>
    </xf>
    <xf numFmtId="43" fontId="4" fillId="0" borderId="69" xfId="1" applyFont="1" applyBorder="1" applyAlignment="1">
      <alignment horizontal="left" wrapText="1"/>
    </xf>
    <xf numFmtId="43" fontId="4" fillId="0" borderId="70" xfId="1" applyFont="1" applyBorder="1" applyAlignment="1">
      <alignment horizontal="left" wrapText="1"/>
    </xf>
    <xf numFmtId="43" fontId="4" fillId="0" borderId="71" xfId="1" applyFont="1" applyBorder="1" applyAlignment="1">
      <alignment horizontal="left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4" borderId="32" xfId="0" applyNumberFormat="1" applyFont="1" applyFill="1" applyBorder="1" applyAlignment="1">
      <alignment horizontal="center" vertical="center" wrapText="1"/>
    </xf>
    <xf numFmtId="3" fontId="4" fillId="4" borderId="66" xfId="0" applyNumberFormat="1" applyFont="1" applyFill="1" applyBorder="1" applyAlignment="1">
      <alignment horizontal="center" vertical="center" wrapText="1"/>
    </xf>
    <xf numFmtId="3" fontId="4" fillId="4" borderId="4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wrapText="1"/>
    </xf>
    <xf numFmtId="3" fontId="4" fillId="0" borderId="47" xfId="0" applyNumberFormat="1" applyFont="1" applyBorder="1" applyAlignment="1">
      <alignment horizontal="center" vertical="justify" wrapText="1"/>
    </xf>
    <xf numFmtId="3" fontId="4" fillId="0" borderId="8" xfId="0" applyNumberFormat="1" applyFont="1" applyBorder="1" applyAlignment="1">
      <alignment horizontal="center" vertical="justify" wrapText="1"/>
    </xf>
    <xf numFmtId="3" fontId="4" fillId="0" borderId="9" xfId="0" applyNumberFormat="1" applyFont="1" applyBorder="1" applyAlignment="1">
      <alignment horizontal="center" vertical="justify" wrapText="1"/>
    </xf>
    <xf numFmtId="0" fontId="4" fillId="0" borderId="47" xfId="0" applyNumberFormat="1" applyFont="1" applyBorder="1" applyAlignment="1">
      <alignment horizontal="left" vertical="justify" wrapText="1"/>
    </xf>
    <xf numFmtId="0" fontId="4" fillId="0" borderId="8" xfId="0" applyNumberFormat="1" applyFont="1" applyBorder="1" applyAlignment="1">
      <alignment horizontal="left" vertical="justify" wrapText="1"/>
    </xf>
    <xf numFmtId="0" fontId="4" fillId="0" borderId="9" xfId="0" applyNumberFormat="1" applyFont="1" applyBorder="1" applyAlignment="1">
      <alignment horizontal="left" vertical="justify" wrapText="1"/>
    </xf>
    <xf numFmtId="3" fontId="4" fillId="0" borderId="47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0" fontId="34" fillId="21" borderId="32" xfId="2" applyNumberFormat="1" applyFont="1" applyFill="1" applyBorder="1" applyAlignment="1" applyProtection="1">
      <alignment horizontal="center" vertical="center" wrapText="1"/>
    </xf>
    <xf numFmtId="0" fontId="34" fillId="21" borderId="66" xfId="2" applyNumberFormat="1" applyFont="1" applyFill="1" applyBorder="1" applyAlignment="1" applyProtection="1">
      <alignment horizontal="center" vertical="center" wrapText="1"/>
    </xf>
    <xf numFmtId="0" fontId="34" fillId="21" borderId="40" xfId="2" applyNumberFormat="1" applyFont="1" applyFill="1" applyBorder="1" applyAlignment="1" applyProtection="1">
      <alignment horizontal="center" vertical="center" wrapText="1"/>
    </xf>
    <xf numFmtId="43" fontId="4" fillId="0" borderId="69" xfId="1" applyFont="1" applyFill="1" applyBorder="1" applyAlignment="1">
      <alignment horizontal="left" wrapText="1"/>
    </xf>
    <xf numFmtId="43" fontId="4" fillId="0" borderId="70" xfId="1" applyFont="1" applyFill="1" applyBorder="1" applyAlignment="1">
      <alignment horizontal="left" wrapText="1"/>
    </xf>
    <xf numFmtId="43" fontId="4" fillId="0" borderId="71" xfId="1" applyFont="1" applyFill="1" applyBorder="1" applyAlignment="1">
      <alignment horizontal="left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66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66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43" fontId="4" fillId="0" borderId="47" xfId="1" applyFont="1" applyFill="1" applyBorder="1" applyAlignment="1">
      <alignment wrapText="1"/>
    </xf>
    <xf numFmtId="43" fontId="4" fillId="0" borderId="8" xfId="1" applyFont="1" applyFill="1" applyBorder="1" applyAlignment="1">
      <alignment wrapText="1"/>
    </xf>
    <xf numFmtId="43" fontId="4" fillId="0" borderId="9" xfId="1" applyFont="1" applyFill="1" applyBorder="1" applyAlignment="1">
      <alignment wrapText="1"/>
    </xf>
    <xf numFmtId="0" fontId="11" fillId="0" borderId="0" xfId="0" applyNumberFormat="1" applyFont="1" applyFill="1" applyAlignment="1">
      <alignment horizontal="center" wrapText="1"/>
    </xf>
    <xf numFmtId="3" fontId="4" fillId="0" borderId="47" xfId="0" applyNumberFormat="1" applyFont="1" applyFill="1" applyBorder="1" applyAlignment="1">
      <alignment vertical="justify" wrapText="1"/>
    </xf>
    <xf numFmtId="3" fontId="4" fillId="0" borderId="8" xfId="0" applyNumberFormat="1" applyFont="1" applyFill="1" applyBorder="1" applyAlignment="1">
      <alignment vertical="justify" wrapText="1"/>
    </xf>
    <xf numFmtId="3" fontId="4" fillId="0" borderId="9" xfId="0" applyNumberFormat="1" applyFont="1" applyFill="1" applyBorder="1" applyAlignment="1">
      <alignment vertical="justify" wrapText="1"/>
    </xf>
    <xf numFmtId="0" fontId="4" fillId="0" borderId="47" xfId="0" applyNumberFormat="1" applyFont="1" applyFill="1" applyBorder="1" applyAlignment="1">
      <alignment vertical="justify" wrapText="1"/>
    </xf>
    <xf numFmtId="0" fontId="4" fillId="0" borderId="8" xfId="0" applyNumberFormat="1" applyFont="1" applyFill="1" applyBorder="1" applyAlignment="1">
      <alignment vertical="justify" wrapText="1"/>
    </xf>
    <xf numFmtId="0" fontId="4" fillId="0" borderId="9" xfId="0" applyNumberFormat="1" applyFont="1" applyFill="1" applyBorder="1" applyAlignment="1">
      <alignment vertical="justify" wrapText="1"/>
    </xf>
    <xf numFmtId="3" fontId="4" fillId="0" borderId="47" xfId="0" applyNumberFormat="1" applyFont="1" applyFill="1" applyBorder="1" applyAlignment="1"/>
    <xf numFmtId="3" fontId="4" fillId="0" borderId="8" xfId="0" applyNumberFormat="1" applyFont="1" applyFill="1" applyBorder="1" applyAlignment="1"/>
    <xf numFmtId="3" fontId="4" fillId="0" borderId="9" xfId="0" applyNumberFormat="1" applyFont="1" applyFill="1" applyBorder="1" applyAlignment="1"/>
    <xf numFmtId="0" fontId="35" fillId="0" borderId="21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4" fontId="38" fillId="0" borderId="29" xfId="0" applyNumberFormat="1" applyFont="1" applyBorder="1" applyAlignment="1">
      <alignment horizontal="right"/>
    </xf>
    <xf numFmtId="4" fontId="38" fillId="0" borderId="30" xfId="0" applyNumberFormat="1" applyFont="1" applyBorder="1" applyAlignment="1">
      <alignment horizontal="right"/>
    </xf>
    <xf numFmtId="4" fontId="38" fillId="0" borderId="31" xfId="0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quotePrefix="1" applyFont="1" applyAlignment="1">
      <alignment horizontal="center"/>
    </xf>
    <xf numFmtId="0" fontId="41" fillId="0" borderId="0" xfId="0" applyFont="1" applyAlignment="1">
      <alignment horizontal="center"/>
    </xf>
    <xf numFmtId="0" fontId="35" fillId="22" borderId="17" xfId="0" applyFont="1" applyFill="1" applyBorder="1" applyAlignment="1">
      <alignment horizontal="center"/>
    </xf>
    <xf numFmtId="0" fontId="35" fillId="22" borderId="74" xfId="0" applyFont="1" applyFill="1" applyBorder="1" applyAlignment="1">
      <alignment horizontal="center"/>
    </xf>
    <xf numFmtId="0" fontId="35" fillId="22" borderId="75" xfId="0" applyFont="1" applyFill="1" applyBorder="1" applyAlignment="1">
      <alignment horizontal="center"/>
    </xf>
    <xf numFmtId="0" fontId="35" fillId="0" borderId="54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0" fontId="35" fillId="0" borderId="3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quotePrefix="1" applyFont="1" applyAlignment="1">
      <alignment horizontal="center"/>
    </xf>
    <xf numFmtId="0" fontId="10" fillId="22" borderId="74" xfId="0" applyFont="1" applyFill="1" applyBorder="1" applyAlignment="1">
      <alignment horizontal="center"/>
    </xf>
    <xf numFmtId="0" fontId="10" fillId="22" borderId="75" xfId="0" applyFont="1" applyFill="1" applyBorder="1" applyAlignment="1">
      <alignment horizontal="center"/>
    </xf>
  </cellXfs>
  <cellStyles count="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5"/>
    <cellStyle name="Normalno 3" xfId="2"/>
    <cellStyle name="Note" xfId="40"/>
    <cellStyle name="Output" xfId="41"/>
    <cellStyle name="Title" xfId="42"/>
    <cellStyle name="Total" xfId="43"/>
    <cellStyle name="Warning Text" xfId="44"/>
    <cellStyle name="Zarez" xfId="1" builtinId="3"/>
  </cellStyles>
  <dxfs count="0"/>
  <tableStyles count="0" defaultTableStyle="TableStyleMedium2" defaultPivotStyle="PivotStyleMedium9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1066800"/>
          <a:ext cx="2028825" cy="8477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28575</xdr:rowOff>
    </xdr:from>
    <xdr:to>
      <xdr:col>1</xdr:col>
      <xdr:colOff>0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0" y="1076325"/>
          <a:ext cx="2047875" cy="838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5"/>
  <sheetViews>
    <sheetView tabSelected="1" workbookViewId="0">
      <selection activeCell="Q112" sqref="Q112"/>
    </sheetView>
  </sheetViews>
  <sheetFormatPr defaultRowHeight="15" x14ac:dyDescent="0.25"/>
  <cols>
    <col min="1" max="1" width="5.5703125" customWidth="1"/>
    <col min="2" max="2" width="23.5703125" customWidth="1"/>
    <col min="3" max="3" width="11.28515625" customWidth="1"/>
    <col min="4" max="4" width="13.85546875" customWidth="1"/>
    <col min="5" max="5" width="13.28515625" customWidth="1"/>
    <col min="6" max="6" width="13.85546875" customWidth="1"/>
    <col min="7" max="7" width="9.28515625" customWidth="1"/>
    <col min="8" max="8" width="9" customWidth="1"/>
    <col min="9" max="10" width="5.7109375" customWidth="1"/>
    <col min="11" max="11" width="9.85546875" customWidth="1"/>
    <col min="12" max="12" width="10.140625" customWidth="1"/>
  </cols>
  <sheetData>
    <row r="2" spans="1:12" ht="15.75" customHeight="1" x14ac:dyDescent="0.25">
      <c r="A2" s="315" t="s">
        <v>114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1"/>
    </row>
    <row r="3" spans="1:12" ht="15.75" thickBot="1" x14ac:dyDescent="0.3">
      <c r="A3" s="12" t="s">
        <v>1</v>
      </c>
      <c r="B3" s="13"/>
      <c r="C3" s="13" t="s">
        <v>2</v>
      </c>
      <c r="D3" s="14"/>
      <c r="E3" s="14"/>
      <c r="F3" s="14"/>
      <c r="G3" s="15"/>
      <c r="H3" s="2"/>
      <c r="I3" s="2"/>
      <c r="J3" s="2"/>
      <c r="K3" s="2"/>
      <c r="L3" s="2"/>
    </row>
    <row r="4" spans="1:12" ht="21" customHeight="1" thickBot="1" x14ac:dyDescent="0.4">
      <c r="A4" s="16" t="s">
        <v>3</v>
      </c>
      <c r="B4" s="17"/>
      <c r="C4" s="18"/>
      <c r="D4" s="19" t="s">
        <v>119</v>
      </c>
      <c r="E4" s="20" t="s">
        <v>108</v>
      </c>
      <c r="F4" s="129" t="s">
        <v>120</v>
      </c>
      <c r="G4" s="21"/>
      <c r="H4" s="3"/>
      <c r="I4" s="4"/>
      <c r="J4" s="2"/>
      <c r="K4" s="5"/>
      <c r="L4" s="4"/>
    </row>
    <row r="5" spans="1:12" ht="15.75" thickTop="1" x14ac:dyDescent="0.25">
      <c r="A5" s="130" t="s">
        <v>4</v>
      </c>
      <c r="B5" s="131"/>
      <c r="C5" s="132"/>
      <c r="D5" s="22">
        <v>3023500</v>
      </c>
      <c r="E5" s="23">
        <v>3050000</v>
      </c>
      <c r="F5" s="24">
        <v>3100000</v>
      </c>
      <c r="G5" s="15"/>
      <c r="H5" s="2"/>
      <c r="I5" s="2"/>
      <c r="J5" s="2"/>
      <c r="K5" s="7"/>
      <c r="L5" s="7"/>
    </row>
    <row r="6" spans="1:12" ht="24" customHeight="1" x14ac:dyDescent="0.25">
      <c r="A6" s="316" t="s">
        <v>5</v>
      </c>
      <c r="B6" s="317"/>
      <c r="C6" s="318"/>
      <c r="D6" s="22">
        <v>90000</v>
      </c>
      <c r="E6" s="23">
        <v>35000</v>
      </c>
      <c r="F6" s="25">
        <v>35000</v>
      </c>
      <c r="G6" s="15"/>
      <c r="H6" s="2"/>
      <c r="I6" s="2"/>
      <c r="J6" s="2"/>
      <c r="K6" s="7"/>
      <c r="L6" s="7"/>
    </row>
    <row r="7" spans="1:12" ht="15" customHeight="1" x14ac:dyDescent="0.25">
      <c r="A7" s="319" t="s">
        <v>6</v>
      </c>
      <c r="B7" s="320"/>
      <c r="C7" s="321"/>
      <c r="D7" s="22">
        <v>25000</v>
      </c>
      <c r="E7" s="26">
        <v>80000</v>
      </c>
      <c r="F7" s="25">
        <v>85000</v>
      </c>
      <c r="G7" s="27"/>
      <c r="H7" s="2"/>
      <c r="I7" s="2"/>
      <c r="J7" s="2"/>
      <c r="K7" s="7"/>
      <c r="L7" s="7"/>
    </row>
    <row r="8" spans="1:12" ht="12.75" customHeight="1" x14ac:dyDescent="0.25">
      <c r="A8" s="322" t="s">
        <v>7</v>
      </c>
      <c r="B8" s="323"/>
      <c r="C8" s="324"/>
      <c r="D8" s="121">
        <v>82500</v>
      </c>
      <c r="E8" s="26">
        <v>95000</v>
      </c>
      <c r="F8" s="25">
        <v>100000</v>
      </c>
      <c r="G8" s="27"/>
      <c r="H8" s="2"/>
      <c r="I8" s="6"/>
      <c r="J8" s="2"/>
      <c r="K8" s="5"/>
      <c r="L8" s="6"/>
    </row>
    <row r="9" spans="1:12" ht="14.25" customHeight="1" x14ac:dyDescent="0.25">
      <c r="A9" s="322" t="s">
        <v>8</v>
      </c>
      <c r="B9" s="323"/>
      <c r="C9" s="324"/>
      <c r="D9" s="22">
        <v>64000</v>
      </c>
      <c r="E9" s="26">
        <v>65000</v>
      </c>
      <c r="F9" s="25">
        <v>70000</v>
      </c>
      <c r="G9" s="27"/>
      <c r="H9" s="2"/>
      <c r="I9" s="6"/>
      <c r="J9" s="2"/>
      <c r="K9" s="5"/>
      <c r="L9" s="6"/>
    </row>
    <row r="10" spans="1:12" ht="15" customHeight="1" x14ac:dyDescent="0.25">
      <c r="A10" s="312" t="s">
        <v>111</v>
      </c>
      <c r="B10" s="313"/>
      <c r="C10" s="314"/>
      <c r="D10" s="22"/>
      <c r="E10" s="26"/>
      <c r="F10" s="25"/>
      <c r="G10" s="27"/>
      <c r="H10" s="2"/>
      <c r="I10" s="6"/>
      <c r="J10" s="2"/>
      <c r="K10" s="5"/>
      <c r="L10" s="6"/>
    </row>
    <row r="11" spans="1:12" ht="15" customHeight="1" x14ac:dyDescent="0.25">
      <c r="A11" s="300" t="s">
        <v>112</v>
      </c>
      <c r="B11" s="301"/>
      <c r="C11" s="302"/>
      <c r="D11" s="28"/>
      <c r="E11" s="29"/>
      <c r="F11" s="30"/>
      <c r="G11" s="27"/>
      <c r="H11" s="2"/>
      <c r="I11" s="5"/>
      <c r="J11" s="2"/>
      <c r="K11" s="5"/>
      <c r="L11" s="5"/>
    </row>
    <row r="12" spans="1:12" ht="18" customHeight="1" thickBot="1" x14ac:dyDescent="0.3">
      <c r="A12" s="31" t="s">
        <v>10</v>
      </c>
      <c r="B12" s="32"/>
      <c r="C12" s="33"/>
      <c r="D12" s="34">
        <f>SUM(D5:D11)</f>
        <v>3285000</v>
      </c>
      <c r="E12" s="34">
        <f>SUM(E5:E11)</f>
        <v>3325000</v>
      </c>
      <c r="F12" s="34">
        <f>SUM(F5:F11)</f>
        <v>3390000</v>
      </c>
      <c r="G12" s="35"/>
      <c r="H12" s="2"/>
      <c r="I12" s="8"/>
      <c r="J12" s="2"/>
      <c r="K12" s="5"/>
      <c r="L12" s="8"/>
    </row>
    <row r="13" spans="1:12" x14ac:dyDescent="0.25">
      <c r="A13" s="12" t="s">
        <v>11</v>
      </c>
      <c r="B13" s="13"/>
      <c r="C13" s="15"/>
      <c r="D13" s="13" t="s">
        <v>12</v>
      </c>
      <c r="E13" s="36"/>
      <c r="F13" s="36"/>
      <c r="G13" s="36"/>
      <c r="H13" s="2"/>
      <c r="I13" s="2"/>
      <c r="J13" s="2"/>
      <c r="K13" s="2"/>
      <c r="L13" s="2"/>
    </row>
    <row r="14" spans="1:12" ht="18" customHeight="1" x14ac:dyDescent="0.25">
      <c r="A14" s="12" t="s">
        <v>13</v>
      </c>
      <c r="B14" s="12"/>
      <c r="C14" s="12"/>
      <c r="D14" s="38"/>
      <c r="E14" s="12"/>
      <c r="F14" s="12"/>
      <c r="G14" s="12"/>
      <c r="H14" s="9"/>
      <c r="I14" s="9"/>
      <c r="J14" s="9"/>
      <c r="K14" s="9"/>
      <c r="L14" s="2"/>
    </row>
    <row r="15" spans="1:12" ht="15" customHeight="1" thickBot="1" x14ac:dyDescent="0.3">
      <c r="A15" s="37" t="s">
        <v>14</v>
      </c>
      <c r="B15" s="37"/>
      <c r="C15" s="15"/>
      <c r="D15" s="36"/>
      <c r="E15" s="36"/>
      <c r="F15" s="36"/>
      <c r="G15" s="36"/>
      <c r="H15" s="2"/>
      <c r="I15" s="2"/>
      <c r="J15" s="2"/>
      <c r="K15" s="2"/>
      <c r="L15" s="2"/>
    </row>
    <row r="16" spans="1:12" ht="22.5" customHeight="1" x14ac:dyDescent="0.25">
      <c r="A16" s="303" t="s">
        <v>15</v>
      </c>
      <c r="B16" s="306" t="s">
        <v>16</v>
      </c>
      <c r="C16" s="309" t="s">
        <v>115</v>
      </c>
      <c r="D16" s="297" t="s">
        <v>4</v>
      </c>
      <c r="E16" s="297" t="s">
        <v>18</v>
      </c>
      <c r="F16" s="297" t="s">
        <v>6</v>
      </c>
      <c r="G16" s="297" t="s">
        <v>110</v>
      </c>
      <c r="H16" s="297" t="s">
        <v>8</v>
      </c>
      <c r="I16" s="297" t="s">
        <v>19</v>
      </c>
      <c r="J16" s="297" t="s">
        <v>9</v>
      </c>
      <c r="K16" s="284" t="s">
        <v>105</v>
      </c>
      <c r="L16" s="284" t="s">
        <v>116</v>
      </c>
    </row>
    <row r="17" spans="1:12" ht="22.5" customHeight="1" x14ac:dyDescent="0.25">
      <c r="A17" s="304"/>
      <c r="B17" s="307"/>
      <c r="C17" s="310"/>
      <c r="D17" s="298"/>
      <c r="E17" s="298"/>
      <c r="F17" s="298"/>
      <c r="G17" s="298"/>
      <c r="H17" s="298"/>
      <c r="I17" s="298"/>
      <c r="J17" s="298"/>
      <c r="K17" s="285"/>
      <c r="L17" s="285"/>
    </row>
    <row r="18" spans="1:12" ht="43.5" customHeight="1" thickBot="1" x14ac:dyDescent="0.3">
      <c r="A18" s="305"/>
      <c r="B18" s="308"/>
      <c r="C18" s="311"/>
      <c r="D18" s="299"/>
      <c r="E18" s="299"/>
      <c r="F18" s="299"/>
      <c r="G18" s="299"/>
      <c r="H18" s="299"/>
      <c r="I18" s="299"/>
      <c r="J18" s="299"/>
      <c r="K18" s="286"/>
      <c r="L18" s="286"/>
    </row>
    <row r="19" spans="1:12" ht="15.75" thickBot="1" x14ac:dyDescent="0.3">
      <c r="A19" s="100">
        <v>31</v>
      </c>
      <c r="B19" s="102" t="s">
        <v>21</v>
      </c>
      <c r="C19" s="101">
        <f>SUM(C20:C25)</f>
        <v>2508100</v>
      </c>
      <c r="D19" s="97">
        <f>SUM(D20:D25)</f>
        <v>2508100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f>SUM(K20:K25)</f>
        <v>2520000</v>
      </c>
      <c r="L19" s="97">
        <f>SUM(L20:L25)</f>
        <v>2535000</v>
      </c>
    </row>
    <row r="20" spans="1:12" x14ac:dyDescent="0.25">
      <c r="A20" s="93">
        <v>31111</v>
      </c>
      <c r="B20" s="94" t="s">
        <v>22</v>
      </c>
      <c r="C20" s="92">
        <f t="shared" ref="C20:C86" si="0">SUM(D20:J20)</f>
        <v>2030000</v>
      </c>
      <c r="D20" s="95">
        <v>2030000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2050000</v>
      </c>
      <c r="L20" s="96">
        <v>2060000</v>
      </c>
    </row>
    <row r="21" spans="1:12" x14ac:dyDescent="0.25">
      <c r="A21" s="41">
        <v>31212</v>
      </c>
      <c r="B21" s="42" t="s">
        <v>23</v>
      </c>
      <c r="C21" s="92">
        <f t="shared" si="0"/>
        <v>18600</v>
      </c>
      <c r="D21" s="43">
        <v>18600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7000</v>
      </c>
      <c r="L21" s="44">
        <v>10000</v>
      </c>
    </row>
    <row r="22" spans="1:12" x14ac:dyDescent="0.25">
      <c r="A22" s="41">
        <v>31213</v>
      </c>
      <c r="B22" s="42" t="s">
        <v>24</v>
      </c>
      <c r="C22" s="92">
        <f t="shared" si="0"/>
        <v>50000</v>
      </c>
      <c r="D22" s="43">
        <v>50000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50000</v>
      </c>
      <c r="L22" s="44">
        <v>50000</v>
      </c>
    </row>
    <row r="23" spans="1:12" x14ac:dyDescent="0.25">
      <c r="A23" s="41">
        <v>31215</v>
      </c>
      <c r="B23" s="42" t="s">
        <v>25</v>
      </c>
      <c r="C23" s="92">
        <f t="shared" si="0"/>
        <v>3000</v>
      </c>
      <c r="D23" s="43">
        <v>3000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3000</v>
      </c>
      <c r="L23" s="44">
        <v>3000</v>
      </c>
    </row>
    <row r="24" spans="1:12" x14ac:dyDescent="0.25">
      <c r="A24" s="41">
        <v>31219</v>
      </c>
      <c r="B24" s="42" t="s">
        <v>117</v>
      </c>
      <c r="C24" s="92">
        <f t="shared" si="0"/>
        <v>71500</v>
      </c>
      <c r="D24" s="43">
        <v>71500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72000</v>
      </c>
      <c r="L24" s="43">
        <v>72000</v>
      </c>
    </row>
    <row r="25" spans="1:12" ht="15.75" thickBot="1" x14ac:dyDescent="0.3">
      <c r="A25" s="41">
        <v>31321</v>
      </c>
      <c r="B25" s="45" t="s">
        <v>26</v>
      </c>
      <c r="C25" s="92">
        <f t="shared" si="0"/>
        <v>335000</v>
      </c>
      <c r="D25" s="43">
        <v>335000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338000</v>
      </c>
      <c r="L25" s="44">
        <v>340000</v>
      </c>
    </row>
    <row r="26" spans="1:12" ht="15.75" thickBot="1" x14ac:dyDescent="0.3">
      <c r="A26" s="103">
        <v>32</v>
      </c>
      <c r="B26" s="102" t="s">
        <v>27</v>
      </c>
      <c r="C26" s="101">
        <f t="shared" ref="C26:H26" si="1">SUM(C27:C83)</f>
        <v>641900</v>
      </c>
      <c r="D26" s="97">
        <f t="shared" si="1"/>
        <v>490900</v>
      </c>
      <c r="E26" s="101">
        <f t="shared" si="1"/>
        <v>79000</v>
      </c>
      <c r="F26" s="101">
        <f t="shared" si="1"/>
        <v>14000</v>
      </c>
      <c r="G26" s="101">
        <f t="shared" si="1"/>
        <v>38000</v>
      </c>
      <c r="H26" s="101">
        <f t="shared" si="1"/>
        <v>20000</v>
      </c>
      <c r="I26" s="97">
        <v>0</v>
      </c>
      <c r="J26" s="97">
        <v>0</v>
      </c>
      <c r="K26" s="101">
        <v>685000</v>
      </c>
      <c r="L26" s="101">
        <v>725000</v>
      </c>
    </row>
    <row r="27" spans="1:12" x14ac:dyDescent="0.25">
      <c r="A27" s="49">
        <v>32111</v>
      </c>
      <c r="B27" s="52" t="s">
        <v>28</v>
      </c>
      <c r="C27" s="92">
        <f t="shared" si="0"/>
        <v>5500</v>
      </c>
      <c r="D27" s="50">
        <v>5500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1">
        <v>0</v>
      </c>
    </row>
    <row r="28" spans="1:12" x14ac:dyDescent="0.25">
      <c r="A28" s="41">
        <v>32112</v>
      </c>
      <c r="B28" s="46" t="s">
        <v>29</v>
      </c>
      <c r="C28" s="92">
        <f t="shared" si="0"/>
        <v>4500</v>
      </c>
      <c r="D28" s="43">
        <v>4500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4">
        <v>0</v>
      </c>
    </row>
    <row r="29" spans="1:12" x14ac:dyDescent="0.25">
      <c r="A29" s="104">
        <v>32113</v>
      </c>
      <c r="B29" s="105" t="s">
        <v>30</v>
      </c>
      <c r="C29" s="92">
        <f t="shared" si="0"/>
        <v>7000</v>
      </c>
      <c r="D29" s="106">
        <v>7000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7">
        <v>0</v>
      </c>
    </row>
    <row r="30" spans="1:12" x14ac:dyDescent="0.25">
      <c r="A30" s="41">
        <v>32114</v>
      </c>
      <c r="B30" s="46" t="s">
        <v>95</v>
      </c>
      <c r="C30" s="92">
        <f t="shared" si="0"/>
        <v>4000</v>
      </c>
      <c r="D30" s="43">
        <v>4000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4">
        <v>0</v>
      </c>
    </row>
    <row r="31" spans="1:12" x14ac:dyDescent="0.25">
      <c r="A31" s="93">
        <v>32115</v>
      </c>
      <c r="B31" s="111" t="s">
        <v>31</v>
      </c>
      <c r="C31" s="92">
        <f t="shared" si="0"/>
        <v>4600</v>
      </c>
      <c r="D31" s="95">
        <v>4600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6">
        <v>0</v>
      </c>
    </row>
    <row r="32" spans="1:12" x14ac:dyDescent="0.25">
      <c r="A32" s="41">
        <v>32116</v>
      </c>
      <c r="B32" s="45" t="s">
        <v>32</v>
      </c>
      <c r="C32" s="92">
        <f t="shared" si="0"/>
        <v>4000</v>
      </c>
      <c r="D32" s="43">
        <v>4000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4">
        <v>0</v>
      </c>
    </row>
    <row r="33" spans="1:12" x14ac:dyDescent="0.25">
      <c r="A33" s="41">
        <v>32121</v>
      </c>
      <c r="B33" s="46" t="s">
        <v>33</v>
      </c>
      <c r="C33" s="92">
        <f t="shared" si="0"/>
        <v>40000</v>
      </c>
      <c r="D33" s="43">
        <v>40000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4">
        <v>0</v>
      </c>
    </row>
    <row r="34" spans="1:12" x14ac:dyDescent="0.25">
      <c r="A34" s="41">
        <v>32131</v>
      </c>
      <c r="B34" s="46" t="s">
        <v>34</v>
      </c>
      <c r="C34" s="92">
        <f t="shared" si="0"/>
        <v>2000</v>
      </c>
      <c r="D34" s="43">
        <v>2000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4">
        <v>0</v>
      </c>
    </row>
    <row r="35" spans="1:12" x14ac:dyDescent="0.25">
      <c r="A35" s="41">
        <v>32132</v>
      </c>
      <c r="B35" s="46" t="s">
        <v>35</v>
      </c>
      <c r="C35" s="92">
        <f t="shared" si="0"/>
        <v>2000</v>
      </c>
      <c r="D35" s="43">
        <v>0</v>
      </c>
      <c r="E35" s="43">
        <v>0</v>
      </c>
      <c r="F35" s="43">
        <v>2000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4">
        <v>0</v>
      </c>
    </row>
    <row r="36" spans="1:12" x14ac:dyDescent="0.25">
      <c r="A36" s="41">
        <v>32211</v>
      </c>
      <c r="B36" s="46" t="s">
        <v>36</v>
      </c>
      <c r="C36" s="92">
        <f t="shared" si="0"/>
        <v>7000</v>
      </c>
      <c r="D36" s="43">
        <v>7000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4">
        <v>0</v>
      </c>
    </row>
    <row r="37" spans="1:12" x14ac:dyDescent="0.25">
      <c r="A37" s="41">
        <v>32212</v>
      </c>
      <c r="B37" s="46" t="s">
        <v>37</v>
      </c>
      <c r="C37" s="92">
        <f t="shared" si="0"/>
        <v>3000</v>
      </c>
      <c r="D37" s="43">
        <v>3000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4">
        <v>0</v>
      </c>
    </row>
    <row r="38" spans="1:12" x14ac:dyDescent="0.25">
      <c r="A38" s="41">
        <v>32214</v>
      </c>
      <c r="B38" s="45" t="s">
        <v>38</v>
      </c>
      <c r="C38" s="92">
        <f t="shared" si="0"/>
        <v>3000</v>
      </c>
      <c r="D38" s="43">
        <v>3000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4">
        <v>0</v>
      </c>
    </row>
    <row r="39" spans="1:12" x14ac:dyDescent="0.25">
      <c r="A39" s="41">
        <v>32216</v>
      </c>
      <c r="B39" s="46" t="s">
        <v>39</v>
      </c>
      <c r="C39" s="92">
        <f t="shared" si="0"/>
        <v>5000</v>
      </c>
      <c r="D39" s="43">
        <v>5000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4">
        <v>0</v>
      </c>
    </row>
    <row r="40" spans="1:12" x14ac:dyDescent="0.25">
      <c r="A40" s="41">
        <v>32219</v>
      </c>
      <c r="B40" s="46" t="s">
        <v>40</v>
      </c>
      <c r="C40" s="92">
        <f t="shared" si="0"/>
        <v>8000</v>
      </c>
      <c r="D40" s="43">
        <v>3000</v>
      </c>
      <c r="E40" s="43">
        <v>5000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4">
        <v>0</v>
      </c>
    </row>
    <row r="41" spans="1:12" ht="15" customHeight="1" x14ac:dyDescent="0.25">
      <c r="A41" s="41">
        <v>32225</v>
      </c>
      <c r="B41" s="46" t="s">
        <v>41</v>
      </c>
      <c r="C41" s="92">
        <f t="shared" si="0"/>
        <v>5000</v>
      </c>
      <c r="D41" s="43">
        <v>0</v>
      </c>
      <c r="E41" s="43">
        <v>5000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4">
        <v>0</v>
      </c>
    </row>
    <row r="42" spans="1:12" ht="15.75" customHeight="1" x14ac:dyDescent="0.25">
      <c r="A42" s="41">
        <v>32229</v>
      </c>
      <c r="B42" s="45" t="s">
        <v>42</v>
      </c>
      <c r="C42" s="92">
        <f t="shared" si="0"/>
        <v>3000</v>
      </c>
      <c r="D42" s="43">
        <v>0</v>
      </c>
      <c r="E42" s="43">
        <v>3000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4">
        <v>0</v>
      </c>
    </row>
    <row r="43" spans="1:12" x14ac:dyDescent="0.25">
      <c r="A43" s="41">
        <v>32231</v>
      </c>
      <c r="B43" s="46" t="s">
        <v>118</v>
      </c>
      <c r="C43" s="92">
        <f t="shared" si="0"/>
        <v>24000</v>
      </c>
      <c r="D43" s="43">
        <v>24000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4">
        <v>0</v>
      </c>
    </row>
    <row r="44" spans="1:12" x14ac:dyDescent="0.25">
      <c r="A44" s="41">
        <v>32234</v>
      </c>
      <c r="B44" s="46" t="s">
        <v>43</v>
      </c>
      <c r="C44" s="92">
        <f t="shared" si="0"/>
        <v>9000</v>
      </c>
      <c r="D44" s="92">
        <v>9000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4">
        <v>0</v>
      </c>
    </row>
    <row r="45" spans="1:12" x14ac:dyDescent="0.25">
      <c r="A45" s="41">
        <v>32241</v>
      </c>
      <c r="B45" s="46" t="s">
        <v>94</v>
      </c>
      <c r="C45" s="92">
        <f t="shared" si="0"/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4">
        <v>0</v>
      </c>
    </row>
    <row r="46" spans="1:12" x14ac:dyDescent="0.25">
      <c r="A46" s="41">
        <v>32242</v>
      </c>
      <c r="B46" s="46" t="s">
        <v>44</v>
      </c>
      <c r="C46" s="92">
        <f t="shared" si="0"/>
        <v>8000</v>
      </c>
      <c r="D46" s="43">
        <v>8000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4">
        <v>0</v>
      </c>
    </row>
    <row r="47" spans="1:12" x14ac:dyDescent="0.25">
      <c r="A47" s="41">
        <v>32244</v>
      </c>
      <c r="B47" s="46" t="s">
        <v>45</v>
      </c>
      <c r="C47" s="92">
        <f t="shared" si="0"/>
        <v>21000</v>
      </c>
      <c r="D47" s="43">
        <v>21000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4">
        <v>0</v>
      </c>
    </row>
    <row r="48" spans="1:12" x14ac:dyDescent="0.25">
      <c r="A48" s="41">
        <v>32251</v>
      </c>
      <c r="B48" s="46" t="s">
        <v>46</v>
      </c>
      <c r="C48" s="92">
        <f t="shared" si="0"/>
        <v>8000</v>
      </c>
      <c r="D48" s="43">
        <v>8000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4">
        <v>0</v>
      </c>
    </row>
    <row r="49" spans="1:12" x14ac:dyDescent="0.25">
      <c r="A49" s="41">
        <v>32311</v>
      </c>
      <c r="B49" s="46" t="s">
        <v>47</v>
      </c>
      <c r="C49" s="92">
        <f t="shared" si="0"/>
        <v>7000</v>
      </c>
      <c r="D49" s="43">
        <v>7000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4">
        <v>0</v>
      </c>
    </row>
    <row r="50" spans="1:12" x14ac:dyDescent="0.25">
      <c r="A50" s="41">
        <v>32312</v>
      </c>
      <c r="B50" s="46" t="s">
        <v>48</v>
      </c>
      <c r="C50" s="92">
        <f t="shared" si="0"/>
        <v>10000</v>
      </c>
      <c r="D50" s="43">
        <v>10000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4">
        <v>0</v>
      </c>
    </row>
    <row r="51" spans="1:12" x14ac:dyDescent="0.25">
      <c r="A51" s="41">
        <v>32313</v>
      </c>
      <c r="B51" s="46" t="s">
        <v>49</v>
      </c>
      <c r="C51" s="92">
        <f t="shared" si="0"/>
        <v>5000</v>
      </c>
      <c r="D51" s="43">
        <v>5000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4">
        <v>0</v>
      </c>
    </row>
    <row r="52" spans="1:12" x14ac:dyDescent="0.25">
      <c r="A52" s="41">
        <v>32319</v>
      </c>
      <c r="B52" s="46" t="s">
        <v>50</v>
      </c>
      <c r="C52" s="92">
        <f t="shared" si="0"/>
        <v>2000</v>
      </c>
      <c r="D52" s="43">
        <v>2000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4">
        <v>0</v>
      </c>
    </row>
    <row r="53" spans="1:12" x14ac:dyDescent="0.25">
      <c r="A53" s="41">
        <v>32321</v>
      </c>
      <c r="B53" s="46" t="s">
        <v>51</v>
      </c>
      <c r="C53" s="92">
        <f t="shared" si="0"/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4">
        <v>0</v>
      </c>
    </row>
    <row r="54" spans="1:12" x14ac:dyDescent="0.25">
      <c r="A54" s="41">
        <v>32322</v>
      </c>
      <c r="B54" s="46" t="s">
        <v>52</v>
      </c>
      <c r="C54" s="92">
        <f t="shared" si="0"/>
        <v>12000</v>
      </c>
      <c r="D54" s="43">
        <v>12000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4">
        <v>0</v>
      </c>
    </row>
    <row r="55" spans="1:12" x14ac:dyDescent="0.25">
      <c r="A55" s="41">
        <v>32323</v>
      </c>
      <c r="B55" s="46" t="s">
        <v>53</v>
      </c>
      <c r="C55" s="92">
        <f t="shared" si="0"/>
        <v>5000</v>
      </c>
      <c r="D55" s="43">
        <v>5000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4">
        <v>0</v>
      </c>
    </row>
    <row r="56" spans="1:12" x14ac:dyDescent="0.25">
      <c r="A56" s="41">
        <v>32329</v>
      </c>
      <c r="B56" s="46" t="s">
        <v>54</v>
      </c>
      <c r="C56" s="92">
        <f t="shared" si="0"/>
        <v>25000</v>
      </c>
      <c r="D56" s="43">
        <v>5000</v>
      </c>
      <c r="E56" s="43">
        <v>0</v>
      </c>
      <c r="F56" s="43">
        <v>0</v>
      </c>
      <c r="G56" s="43">
        <v>0</v>
      </c>
      <c r="H56" s="43">
        <v>20000</v>
      </c>
      <c r="I56" s="43">
        <v>0</v>
      </c>
      <c r="J56" s="43">
        <v>0</v>
      </c>
      <c r="K56" s="43">
        <v>0</v>
      </c>
      <c r="L56" s="44">
        <v>0</v>
      </c>
    </row>
    <row r="57" spans="1:12" x14ac:dyDescent="0.25">
      <c r="A57" s="41">
        <v>32332</v>
      </c>
      <c r="B57" s="46" t="s">
        <v>104</v>
      </c>
      <c r="C57" s="92">
        <f t="shared" si="0"/>
        <v>44200</v>
      </c>
      <c r="D57" s="43">
        <v>22200</v>
      </c>
      <c r="E57" s="43">
        <v>5000</v>
      </c>
      <c r="F57" s="43">
        <v>0</v>
      </c>
      <c r="G57" s="43">
        <v>17000</v>
      </c>
      <c r="H57" s="43">
        <v>0</v>
      </c>
      <c r="I57" s="43">
        <v>0</v>
      </c>
      <c r="J57" s="43">
        <v>0</v>
      </c>
      <c r="K57" s="43">
        <v>0</v>
      </c>
      <c r="L57" s="44">
        <v>0</v>
      </c>
    </row>
    <row r="58" spans="1:12" x14ac:dyDescent="0.25">
      <c r="A58" s="41">
        <v>32334</v>
      </c>
      <c r="B58" s="46" t="s">
        <v>55</v>
      </c>
      <c r="C58" s="92">
        <f t="shared" si="0"/>
        <v>36800</v>
      </c>
      <c r="D58" s="43">
        <v>24800</v>
      </c>
      <c r="E58" s="43">
        <v>7000</v>
      </c>
      <c r="F58" s="43">
        <v>0</v>
      </c>
      <c r="G58" s="43">
        <v>5000</v>
      </c>
      <c r="H58" s="43">
        <v>0</v>
      </c>
      <c r="I58" s="43">
        <v>0</v>
      </c>
      <c r="J58" s="43">
        <v>0</v>
      </c>
      <c r="K58" s="43">
        <v>0</v>
      </c>
      <c r="L58" s="44">
        <v>0</v>
      </c>
    </row>
    <row r="59" spans="1:12" x14ac:dyDescent="0.25">
      <c r="A59" s="41">
        <v>32339</v>
      </c>
      <c r="B59" s="46" t="s">
        <v>56</v>
      </c>
      <c r="C59" s="92">
        <f t="shared" si="0"/>
        <v>11500</v>
      </c>
      <c r="D59" s="43">
        <v>9000</v>
      </c>
      <c r="E59" s="43">
        <v>0</v>
      </c>
      <c r="F59" s="43">
        <v>0</v>
      </c>
      <c r="G59" s="43">
        <v>2500</v>
      </c>
      <c r="H59" s="43">
        <v>0</v>
      </c>
      <c r="I59" s="43">
        <v>0</v>
      </c>
      <c r="J59" s="43">
        <v>0</v>
      </c>
      <c r="K59" s="43">
        <v>0</v>
      </c>
      <c r="L59" s="44">
        <v>0</v>
      </c>
    </row>
    <row r="60" spans="1:12" x14ac:dyDescent="0.25">
      <c r="A60" s="41">
        <v>32341</v>
      </c>
      <c r="B60" s="46" t="s">
        <v>57</v>
      </c>
      <c r="C60" s="92">
        <f t="shared" si="0"/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4">
        <v>0</v>
      </c>
    </row>
    <row r="61" spans="1:12" x14ac:dyDescent="0.25">
      <c r="A61" s="41">
        <v>32342</v>
      </c>
      <c r="B61" s="46" t="s">
        <v>58</v>
      </c>
      <c r="C61" s="92">
        <f t="shared" si="0"/>
        <v>6500</v>
      </c>
      <c r="D61" s="43">
        <v>6500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4">
        <v>0</v>
      </c>
    </row>
    <row r="62" spans="1:12" x14ac:dyDescent="0.25">
      <c r="A62" s="41">
        <v>32343</v>
      </c>
      <c r="B62" s="46" t="s">
        <v>103</v>
      </c>
      <c r="C62" s="92">
        <f t="shared" si="0"/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4">
        <v>0</v>
      </c>
    </row>
    <row r="63" spans="1:12" x14ac:dyDescent="0.25">
      <c r="A63" s="41">
        <v>32361</v>
      </c>
      <c r="B63" s="46" t="s">
        <v>59</v>
      </c>
      <c r="C63" s="92">
        <f t="shared" si="0"/>
        <v>1500</v>
      </c>
      <c r="D63" s="43">
        <v>0</v>
      </c>
      <c r="E63" s="43">
        <v>1500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4">
        <v>0</v>
      </c>
    </row>
    <row r="64" spans="1:12" x14ac:dyDescent="0.25">
      <c r="A64" s="41">
        <v>32371</v>
      </c>
      <c r="B64" s="46" t="s">
        <v>60</v>
      </c>
      <c r="C64" s="92">
        <f t="shared" si="0"/>
        <v>62900</v>
      </c>
      <c r="D64" s="43">
        <v>45900</v>
      </c>
      <c r="E64" s="43">
        <v>8500</v>
      </c>
      <c r="F64" s="43">
        <v>0</v>
      </c>
      <c r="G64" s="43">
        <v>8500</v>
      </c>
      <c r="H64" s="43">
        <v>0</v>
      </c>
      <c r="I64" s="43">
        <v>0</v>
      </c>
      <c r="J64" s="43">
        <v>0</v>
      </c>
      <c r="K64" s="43">
        <v>0</v>
      </c>
      <c r="L64" s="44">
        <v>0</v>
      </c>
    </row>
    <row r="65" spans="1:12" x14ac:dyDescent="0.25">
      <c r="A65" s="93">
        <v>32372</v>
      </c>
      <c r="B65" s="98" t="s">
        <v>61</v>
      </c>
      <c r="C65" s="92">
        <f t="shared" si="0"/>
        <v>6600</v>
      </c>
      <c r="D65" s="95">
        <v>6600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6">
        <v>0</v>
      </c>
    </row>
    <row r="66" spans="1:12" x14ac:dyDescent="0.25">
      <c r="A66" s="41">
        <v>32375</v>
      </c>
      <c r="B66" s="112" t="s">
        <v>96</v>
      </c>
      <c r="C66" s="92">
        <f t="shared" si="0"/>
        <v>8000</v>
      </c>
      <c r="D66" s="43">
        <v>0</v>
      </c>
      <c r="E66" s="43">
        <v>8000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4">
        <v>0</v>
      </c>
    </row>
    <row r="67" spans="1:12" x14ac:dyDescent="0.25">
      <c r="A67" s="41">
        <v>32377</v>
      </c>
      <c r="B67" s="46" t="s">
        <v>62</v>
      </c>
      <c r="C67" s="92">
        <f t="shared" si="0"/>
        <v>35000</v>
      </c>
      <c r="D67" s="43">
        <v>15000</v>
      </c>
      <c r="E67" s="43">
        <v>10000</v>
      </c>
      <c r="F67" s="43">
        <v>10000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4">
        <v>0</v>
      </c>
    </row>
    <row r="68" spans="1:12" x14ac:dyDescent="0.25">
      <c r="A68" s="41">
        <v>32378</v>
      </c>
      <c r="B68" s="46" t="s">
        <v>102</v>
      </c>
      <c r="C68" s="92">
        <f t="shared" si="0"/>
        <v>27600</v>
      </c>
      <c r="D68" s="43">
        <v>27600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4">
        <v>0</v>
      </c>
    </row>
    <row r="69" spans="1:12" x14ac:dyDescent="0.25">
      <c r="A69" s="41">
        <v>32379</v>
      </c>
      <c r="B69" s="112" t="s">
        <v>121</v>
      </c>
      <c r="C69" s="92">
        <f t="shared" ref="C69" si="2">SUM(D69:J69)</f>
        <v>3000</v>
      </c>
      <c r="D69" s="43">
        <v>0</v>
      </c>
      <c r="E69" s="43">
        <v>3000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4">
        <v>0</v>
      </c>
    </row>
    <row r="70" spans="1:12" x14ac:dyDescent="0.25">
      <c r="A70" s="41">
        <v>32381</v>
      </c>
      <c r="B70" s="46" t="s">
        <v>63</v>
      </c>
      <c r="C70" s="92">
        <f t="shared" si="0"/>
        <v>7000</v>
      </c>
      <c r="D70" s="43">
        <v>7000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4">
        <v>0</v>
      </c>
    </row>
    <row r="71" spans="1:12" x14ac:dyDescent="0.25">
      <c r="A71" s="41">
        <v>32389</v>
      </c>
      <c r="B71" s="133" t="s">
        <v>122</v>
      </c>
      <c r="C71" s="92">
        <f>SUM(D71:J71)</f>
        <v>20000</v>
      </c>
      <c r="D71" s="43">
        <v>0</v>
      </c>
      <c r="E71" s="43">
        <v>20000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4">
        <v>0</v>
      </c>
    </row>
    <row r="72" spans="1:12" x14ac:dyDescent="0.25">
      <c r="A72" s="41">
        <v>32391</v>
      </c>
      <c r="B72" s="46" t="s">
        <v>64</v>
      </c>
      <c r="C72" s="92">
        <f t="shared" si="0"/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4">
        <v>0</v>
      </c>
    </row>
    <row r="73" spans="1:12" x14ac:dyDescent="0.25">
      <c r="A73" s="41">
        <v>32392</v>
      </c>
      <c r="B73" s="112" t="s">
        <v>97</v>
      </c>
      <c r="C73" s="92">
        <f t="shared" si="0"/>
        <v>1000</v>
      </c>
      <c r="D73" s="43">
        <v>1000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4">
        <v>0</v>
      </c>
    </row>
    <row r="74" spans="1:12" x14ac:dyDescent="0.25">
      <c r="A74" s="41">
        <v>32394</v>
      </c>
      <c r="B74" s="46" t="s">
        <v>65</v>
      </c>
      <c r="C74" s="92">
        <f t="shared" si="0"/>
        <v>1000</v>
      </c>
      <c r="D74" s="43">
        <v>1000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4">
        <v>0</v>
      </c>
    </row>
    <row r="75" spans="1:12" x14ac:dyDescent="0.25">
      <c r="A75" s="41">
        <v>32399</v>
      </c>
      <c r="B75" s="46" t="s">
        <v>66</v>
      </c>
      <c r="C75" s="92">
        <f t="shared" si="0"/>
        <v>90100</v>
      </c>
      <c r="D75" s="43">
        <v>88100</v>
      </c>
      <c r="E75" s="43">
        <v>0</v>
      </c>
      <c r="F75" s="43">
        <v>2000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4">
        <v>0</v>
      </c>
    </row>
    <row r="76" spans="1:12" x14ac:dyDescent="0.25">
      <c r="A76" s="41">
        <v>32411</v>
      </c>
      <c r="B76" s="46" t="s">
        <v>67</v>
      </c>
      <c r="C76" s="92">
        <f t="shared" si="0"/>
        <v>2100</v>
      </c>
      <c r="D76" s="43">
        <v>2100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4">
        <v>0</v>
      </c>
    </row>
    <row r="77" spans="1:12" x14ac:dyDescent="0.25">
      <c r="A77" s="41">
        <v>32911</v>
      </c>
      <c r="B77" s="46" t="s">
        <v>68</v>
      </c>
      <c r="C77" s="92">
        <f t="shared" si="0"/>
        <v>8000</v>
      </c>
      <c r="D77" s="43">
        <v>8000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4">
        <v>0</v>
      </c>
    </row>
    <row r="78" spans="1:12" ht="14.25" customHeight="1" x14ac:dyDescent="0.25">
      <c r="A78" s="41">
        <v>32921</v>
      </c>
      <c r="B78" s="46" t="s">
        <v>69</v>
      </c>
      <c r="C78" s="92">
        <f t="shared" si="0"/>
        <v>3500</v>
      </c>
      <c r="D78" s="43">
        <v>3500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4">
        <v>0</v>
      </c>
    </row>
    <row r="79" spans="1:12" ht="14.25" customHeight="1" x14ac:dyDescent="0.25">
      <c r="A79" s="41">
        <v>32922</v>
      </c>
      <c r="B79" s="112" t="s">
        <v>98</v>
      </c>
      <c r="C79" s="92">
        <f t="shared" si="0"/>
        <v>15000</v>
      </c>
      <c r="D79" s="43">
        <v>10000</v>
      </c>
      <c r="E79" s="43">
        <v>0</v>
      </c>
      <c r="F79" s="43">
        <v>0</v>
      </c>
      <c r="G79" s="43">
        <v>5000</v>
      </c>
      <c r="H79" s="43">
        <v>0</v>
      </c>
      <c r="I79" s="43">
        <v>0</v>
      </c>
      <c r="J79" s="43">
        <v>0</v>
      </c>
      <c r="K79" s="43">
        <v>0</v>
      </c>
      <c r="L79" s="44">
        <v>0</v>
      </c>
    </row>
    <row r="80" spans="1:12" x14ac:dyDescent="0.25">
      <c r="A80" s="41">
        <v>32931</v>
      </c>
      <c r="B80" s="46" t="s">
        <v>70</v>
      </c>
      <c r="C80" s="92">
        <f t="shared" si="0"/>
        <v>6000</v>
      </c>
      <c r="D80" s="43">
        <v>3000</v>
      </c>
      <c r="E80" s="43">
        <v>3000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4">
        <v>0</v>
      </c>
    </row>
    <row r="81" spans="1:12" x14ac:dyDescent="0.25">
      <c r="A81" s="41">
        <v>32941</v>
      </c>
      <c r="B81" s="46" t="s">
        <v>71</v>
      </c>
      <c r="C81" s="92">
        <f t="shared" si="0"/>
        <v>100</v>
      </c>
      <c r="D81" s="43">
        <v>100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4">
        <v>0</v>
      </c>
    </row>
    <row r="82" spans="1:12" x14ac:dyDescent="0.25">
      <c r="A82" s="104">
        <v>32951</v>
      </c>
      <c r="B82" s="105" t="s">
        <v>93</v>
      </c>
      <c r="C82" s="92">
        <f t="shared" si="0"/>
        <v>400</v>
      </c>
      <c r="D82" s="106">
        <v>400</v>
      </c>
      <c r="E82" s="106">
        <v>0</v>
      </c>
      <c r="F82" s="106">
        <v>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7">
        <v>0</v>
      </c>
    </row>
    <row r="83" spans="1:12" ht="15.75" thickBot="1" x14ac:dyDescent="0.3">
      <c r="A83" s="122">
        <v>32999</v>
      </c>
      <c r="B83" s="123" t="s">
        <v>107</v>
      </c>
      <c r="C83" s="92">
        <f t="shared" si="0"/>
        <v>500</v>
      </c>
      <c r="D83" s="47">
        <v>500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8">
        <v>0</v>
      </c>
    </row>
    <row r="84" spans="1:12" ht="15.75" thickBot="1" x14ac:dyDescent="0.3">
      <c r="A84" s="100">
        <v>42</v>
      </c>
      <c r="B84" s="99" t="s">
        <v>72</v>
      </c>
      <c r="C84" s="97">
        <f t="shared" ref="C84:J84" si="3">SUM(C85:C93)</f>
        <v>135000</v>
      </c>
      <c r="D84" s="97">
        <f t="shared" si="3"/>
        <v>24500</v>
      </c>
      <c r="E84" s="97">
        <f t="shared" si="3"/>
        <v>11000</v>
      </c>
      <c r="F84" s="97">
        <f t="shared" si="3"/>
        <v>11000</v>
      </c>
      <c r="G84" s="97">
        <f t="shared" si="3"/>
        <v>44500</v>
      </c>
      <c r="H84" s="97">
        <f t="shared" si="3"/>
        <v>44000</v>
      </c>
      <c r="I84" s="97">
        <f t="shared" si="3"/>
        <v>0</v>
      </c>
      <c r="J84" s="97">
        <f t="shared" si="3"/>
        <v>0</v>
      </c>
      <c r="K84" s="97">
        <v>120000</v>
      </c>
      <c r="L84" s="97">
        <v>130000</v>
      </c>
    </row>
    <row r="85" spans="1:12" x14ac:dyDescent="0.25">
      <c r="A85" s="93">
        <v>42211</v>
      </c>
      <c r="B85" s="98" t="s">
        <v>73</v>
      </c>
      <c r="C85" s="92">
        <f t="shared" si="0"/>
        <v>13000</v>
      </c>
      <c r="D85" s="95">
        <v>1000</v>
      </c>
      <c r="E85" s="95">
        <v>5500</v>
      </c>
      <c r="F85" s="95">
        <v>0</v>
      </c>
      <c r="G85" s="95">
        <v>6500</v>
      </c>
      <c r="H85" s="95">
        <v>0</v>
      </c>
      <c r="I85" s="95">
        <v>0</v>
      </c>
      <c r="J85" s="95">
        <v>0</v>
      </c>
      <c r="K85" s="95">
        <v>0</v>
      </c>
      <c r="L85" s="96">
        <v>0</v>
      </c>
    </row>
    <row r="86" spans="1:12" x14ac:dyDescent="0.25">
      <c r="A86" s="41">
        <v>42212</v>
      </c>
      <c r="B86" s="46" t="s">
        <v>74</v>
      </c>
      <c r="C86" s="92">
        <f t="shared" si="0"/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4">
        <v>0</v>
      </c>
    </row>
    <row r="87" spans="1:12" x14ac:dyDescent="0.25">
      <c r="A87" s="41">
        <v>42219</v>
      </c>
      <c r="B87" s="113" t="s">
        <v>99</v>
      </c>
      <c r="C87" s="92">
        <f t="shared" ref="C87:C93" si="4">SUM(D87:J87)</f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4">
        <v>0</v>
      </c>
    </row>
    <row r="88" spans="1:12" x14ac:dyDescent="0.25">
      <c r="A88" s="41">
        <v>42231</v>
      </c>
      <c r="B88" s="112" t="s">
        <v>100</v>
      </c>
      <c r="C88" s="92">
        <f t="shared" si="4"/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4">
        <v>0</v>
      </c>
    </row>
    <row r="89" spans="1:12" x14ac:dyDescent="0.25">
      <c r="A89" s="41">
        <v>42273</v>
      </c>
      <c r="B89" s="46" t="s">
        <v>75</v>
      </c>
      <c r="C89" s="92">
        <f t="shared" si="4"/>
        <v>41500</v>
      </c>
      <c r="D89" s="43">
        <v>3500</v>
      </c>
      <c r="E89" s="43">
        <v>0</v>
      </c>
      <c r="F89" s="43">
        <v>0</v>
      </c>
      <c r="G89" s="43">
        <v>38000</v>
      </c>
      <c r="H89" s="43">
        <v>0</v>
      </c>
      <c r="I89" s="43">
        <v>0</v>
      </c>
      <c r="J89" s="43">
        <v>0</v>
      </c>
      <c r="K89" s="43">
        <v>0</v>
      </c>
      <c r="L89" s="44">
        <v>0</v>
      </c>
    </row>
    <row r="90" spans="1:12" x14ac:dyDescent="0.25">
      <c r="A90" s="41">
        <v>42311</v>
      </c>
      <c r="B90" s="46" t="s">
        <v>106</v>
      </c>
      <c r="C90" s="92">
        <f t="shared" si="4"/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4">
        <v>0</v>
      </c>
    </row>
    <row r="91" spans="1:12" x14ac:dyDescent="0.25">
      <c r="A91" s="41">
        <v>42411</v>
      </c>
      <c r="B91" s="46" t="s">
        <v>76</v>
      </c>
      <c r="C91" s="92">
        <f t="shared" si="4"/>
        <v>3000</v>
      </c>
      <c r="D91" s="43">
        <v>3000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4">
        <v>0</v>
      </c>
    </row>
    <row r="92" spans="1:12" x14ac:dyDescent="0.25">
      <c r="A92" s="41">
        <v>42421</v>
      </c>
      <c r="B92" s="46" t="s">
        <v>77</v>
      </c>
      <c r="C92" s="92">
        <f t="shared" si="4"/>
        <v>12000</v>
      </c>
      <c r="D92" s="43">
        <v>7000</v>
      </c>
      <c r="E92" s="43">
        <v>0</v>
      </c>
      <c r="F92" s="43">
        <v>0</v>
      </c>
      <c r="G92" s="43">
        <v>0</v>
      </c>
      <c r="H92" s="43">
        <v>5000</v>
      </c>
      <c r="I92" s="43">
        <v>0</v>
      </c>
      <c r="J92" s="43">
        <v>0</v>
      </c>
      <c r="K92" s="43">
        <v>0</v>
      </c>
      <c r="L92" s="44">
        <v>0</v>
      </c>
    </row>
    <row r="93" spans="1:12" ht="15.75" thickBot="1" x14ac:dyDescent="0.3">
      <c r="A93" s="41">
        <v>42431</v>
      </c>
      <c r="B93" s="46" t="s">
        <v>78</v>
      </c>
      <c r="C93" s="92">
        <f t="shared" si="4"/>
        <v>65500</v>
      </c>
      <c r="D93" s="43">
        <v>10000</v>
      </c>
      <c r="E93" s="43">
        <v>5500</v>
      </c>
      <c r="F93" s="43">
        <v>11000</v>
      </c>
      <c r="G93" s="43">
        <v>0</v>
      </c>
      <c r="H93" s="43">
        <v>39000</v>
      </c>
      <c r="I93" s="43">
        <v>0</v>
      </c>
      <c r="J93" s="43">
        <v>0</v>
      </c>
      <c r="K93" s="43">
        <v>0</v>
      </c>
      <c r="L93" s="44">
        <v>0</v>
      </c>
    </row>
    <row r="94" spans="1:12" ht="15.75" thickBot="1" x14ac:dyDescent="0.3">
      <c r="A94" s="108"/>
      <c r="B94" s="109" t="s">
        <v>79</v>
      </c>
      <c r="C94" s="110">
        <f t="shared" ref="C94:H94" si="5">C19+C26+C84</f>
        <v>3285000</v>
      </c>
      <c r="D94" s="110">
        <f t="shared" si="5"/>
        <v>3023500</v>
      </c>
      <c r="E94" s="110">
        <f t="shared" si="5"/>
        <v>90000</v>
      </c>
      <c r="F94" s="110">
        <f t="shared" si="5"/>
        <v>25000</v>
      </c>
      <c r="G94" s="110">
        <f t="shared" si="5"/>
        <v>82500</v>
      </c>
      <c r="H94" s="110">
        <f t="shared" si="5"/>
        <v>64000</v>
      </c>
      <c r="I94" s="110">
        <v>0</v>
      </c>
      <c r="J94" s="110">
        <v>0</v>
      </c>
      <c r="K94" s="110">
        <f>K19+K26+K84</f>
        <v>3325000</v>
      </c>
      <c r="L94" s="110">
        <f>L19+L26+L84</f>
        <v>3390000</v>
      </c>
    </row>
    <row r="95" spans="1:12" ht="15.75" thickBot="1" x14ac:dyDescent="0.3">
      <c r="A95" s="56"/>
      <c r="B95" s="57"/>
      <c r="C95" s="58"/>
      <c r="D95" s="59"/>
      <c r="E95" s="59"/>
      <c r="F95" s="59"/>
      <c r="G95" s="59"/>
      <c r="H95" s="58"/>
      <c r="I95" s="58"/>
      <c r="J95" s="58"/>
      <c r="K95" s="60"/>
      <c r="L95" s="61"/>
    </row>
    <row r="96" spans="1:12" x14ac:dyDescent="0.25">
      <c r="A96" s="62"/>
      <c r="B96" s="63"/>
      <c r="C96" s="64"/>
      <c r="D96" s="65"/>
      <c r="E96" s="65"/>
      <c r="F96" s="65"/>
      <c r="G96" s="65"/>
      <c r="H96" s="64"/>
      <c r="I96" s="64"/>
      <c r="J96" s="64"/>
      <c r="K96" s="66"/>
      <c r="L96" s="66"/>
    </row>
    <row r="97" spans="1:20" ht="12.75" customHeight="1" x14ac:dyDescent="0.25">
      <c r="A97" s="287" t="s">
        <v>80</v>
      </c>
      <c r="B97" s="287"/>
      <c r="C97" s="287"/>
      <c r="D97" s="287"/>
      <c r="E97" s="287"/>
      <c r="F97" s="287"/>
      <c r="G97" s="287"/>
      <c r="H97" s="128"/>
      <c r="I97" s="128"/>
      <c r="J97" s="128"/>
      <c r="K97" s="128"/>
      <c r="L97" s="128"/>
    </row>
    <row r="98" spans="1:20" ht="15.75" thickBot="1" x14ac:dyDescent="0.3">
      <c r="A98" s="67" t="s">
        <v>1</v>
      </c>
      <c r="B98" s="10"/>
      <c r="C98" s="10" t="s">
        <v>2</v>
      </c>
      <c r="D98" s="55"/>
      <c r="E98" s="55"/>
      <c r="F98" s="55"/>
      <c r="G98" s="55"/>
      <c r="H98" s="64"/>
      <c r="I98" s="64"/>
      <c r="J98" s="64"/>
      <c r="K98" s="1" t="s">
        <v>0</v>
      </c>
      <c r="L98" s="64"/>
    </row>
    <row r="99" spans="1:20" ht="15.75" thickBot="1" x14ac:dyDescent="0.3">
      <c r="A99" s="16" t="s">
        <v>3</v>
      </c>
      <c r="B99" s="17"/>
      <c r="C99" s="18"/>
      <c r="D99" s="19" t="s">
        <v>119</v>
      </c>
      <c r="E99" s="20" t="s">
        <v>108</v>
      </c>
      <c r="F99" s="129" t="s">
        <v>120</v>
      </c>
      <c r="G99" s="54"/>
      <c r="H99" s="68"/>
      <c r="I99" s="64"/>
      <c r="J99" s="64"/>
      <c r="K99" s="64"/>
      <c r="L99" s="15"/>
    </row>
    <row r="100" spans="1:20" ht="15.75" thickTop="1" x14ac:dyDescent="0.25">
      <c r="A100" s="69" t="s">
        <v>4</v>
      </c>
      <c r="B100" s="70"/>
      <c r="C100" s="71"/>
      <c r="D100" s="22">
        <v>3023500</v>
      </c>
      <c r="E100" s="23">
        <v>3050000</v>
      </c>
      <c r="F100" s="24">
        <v>3100000</v>
      </c>
      <c r="G100" s="54"/>
      <c r="H100" s="54"/>
      <c r="I100" s="72"/>
      <c r="J100" s="72"/>
      <c r="K100" s="64"/>
      <c r="L100" s="15"/>
    </row>
    <row r="101" spans="1:20" ht="15" customHeight="1" x14ac:dyDescent="0.25">
      <c r="A101" s="288" t="s">
        <v>101</v>
      </c>
      <c r="B101" s="289"/>
      <c r="C101" s="290"/>
      <c r="D101" s="22">
        <v>90000</v>
      </c>
      <c r="E101" s="23">
        <v>35000</v>
      </c>
      <c r="F101" s="25">
        <v>35000</v>
      </c>
      <c r="G101" s="54"/>
      <c r="H101" s="54"/>
      <c r="I101" s="72"/>
      <c r="J101" s="72"/>
      <c r="K101" s="64"/>
      <c r="L101" s="15"/>
    </row>
    <row r="102" spans="1:20" ht="15" customHeight="1" x14ac:dyDescent="0.25">
      <c r="A102" s="291" t="s">
        <v>6</v>
      </c>
      <c r="B102" s="292"/>
      <c r="C102" s="293"/>
      <c r="D102" s="22">
        <v>25000</v>
      </c>
      <c r="E102" s="26">
        <v>55000</v>
      </c>
      <c r="F102" s="25">
        <v>60000</v>
      </c>
      <c r="G102" s="54"/>
      <c r="H102" s="73"/>
      <c r="I102" s="72"/>
      <c r="J102" s="72"/>
      <c r="K102" s="64"/>
      <c r="L102" s="15"/>
    </row>
    <row r="103" spans="1:20" x14ac:dyDescent="0.25">
      <c r="A103" s="294" t="s">
        <v>7</v>
      </c>
      <c r="B103" s="295"/>
      <c r="C103" s="296"/>
      <c r="D103" s="121">
        <v>82375</v>
      </c>
      <c r="E103" s="26">
        <v>95000</v>
      </c>
      <c r="F103" s="25">
        <v>100000</v>
      </c>
      <c r="G103" s="54"/>
      <c r="H103" s="73"/>
      <c r="I103" s="72"/>
      <c r="J103" s="54"/>
      <c r="K103" s="64"/>
      <c r="L103" s="15"/>
    </row>
    <row r="104" spans="1:20" ht="12" customHeight="1" x14ac:dyDescent="0.25">
      <c r="A104" s="294" t="s">
        <v>8</v>
      </c>
      <c r="B104" s="295"/>
      <c r="C104" s="296"/>
      <c r="D104" s="22">
        <v>63750</v>
      </c>
      <c r="E104" s="26">
        <v>65000</v>
      </c>
      <c r="F104" s="25">
        <v>70000</v>
      </c>
      <c r="G104" s="54"/>
      <c r="H104" s="73"/>
      <c r="I104" s="54"/>
      <c r="J104" s="54"/>
      <c r="K104" s="64"/>
      <c r="L104" s="15"/>
    </row>
    <row r="105" spans="1:20" ht="14.25" customHeight="1" x14ac:dyDescent="0.25">
      <c r="A105" s="269" t="s">
        <v>113</v>
      </c>
      <c r="B105" s="270"/>
      <c r="C105" s="271"/>
      <c r="D105" s="22"/>
      <c r="E105" s="26"/>
      <c r="F105" s="25"/>
      <c r="G105" s="54"/>
      <c r="H105" s="73"/>
      <c r="I105" s="64"/>
      <c r="J105" s="64"/>
      <c r="K105" s="64"/>
      <c r="L105" s="15"/>
    </row>
    <row r="106" spans="1:20" ht="9.75" customHeight="1" x14ac:dyDescent="0.25">
      <c r="A106" s="272" t="s">
        <v>109</v>
      </c>
      <c r="B106" s="273"/>
      <c r="C106" s="274"/>
      <c r="D106" s="114"/>
      <c r="E106" s="74"/>
      <c r="F106" s="75"/>
      <c r="G106" s="54"/>
      <c r="H106" s="73"/>
      <c r="I106" s="64"/>
      <c r="J106" s="64"/>
      <c r="K106" s="64"/>
      <c r="L106" s="15"/>
    </row>
    <row r="107" spans="1:20" ht="14.25" customHeight="1" thickBot="1" x14ac:dyDescent="0.3">
      <c r="A107" s="76" t="s">
        <v>10</v>
      </c>
      <c r="B107" s="77"/>
      <c r="C107" s="78"/>
      <c r="D107" s="115">
        <v>3383500</v>
      </c>
      <c r="E107" s="34">
        <f>SUM(E100:E106)</f>
        <v>3300000</v>
      </c>
      <c r="F107" s="34">
        <f>SUM(F100:F106)</f>
        <v>3365000</v>
      </c>
      <c r="G107" s="54"/>
      <c r="H107" s="79"/>
      <c r="I107" s="64"/>
      <c r="J107" s="64"/>
      <c r="K107" s="64"/>
      <c r="L107" s="15"/>
    </row>
    <row r="108" spans="1:20" x14ac:dyDescent="0.25">
      <c r="A108" s="12" t="s">
        <v>11</v>
      </c>
      <c r="B108" s="10"/>
      <c r="C108" s="64"/>
      <c r="D108" s="10" t="s">
        <v>12</v>
      </c>
      <c r="E108" s="54"/>
      <c r="F108" s="54"/>
      <c r="G108" s="54"/>
      <c r="H108" s="64"/>
      <c r="I108" s="64"/>
      <c r="J108" s="64"/>
      <c r="K108" s="64"/>
      <c r="L108" s="64"/>
    </row>
    <row r="109" spans="1:20" ht="15.75" customHeight="1" thickBot="1" x14ac:dyDescent="0.3">
      <c r="A109" s="67" t="s">
        <v>13</v>
      </c>
      <c r="B109" s="67"/>
      <c r="C109" s="67"/>
      <c r="D109" s="80"/>
      <c r="E109" s="67"/>
      <c r="F109" s="67"/>
      <c r="G109" s="67"/>
      <c r="H109" s="67"/>
      <c r="I109" s="67"/>
      <c r="J109" s="67"/>
      <c r="K109" s="67"/>
      <c r="L109" s="67"/>
    </row>
    <row r="110" spans="1:20" ht="15" customHeight="1" x14ac:dyDescent="0.25">
      <c r="A110" s="275" t="s">
        <v>15</v>
      </c>
      <c r="B110" s="278" t="s">
        <v>16</v>
      </c>
      <c r="C110" s="281" t="s">
        <v>115</v>
      </c>
      <c r="D110" s="265" t="s">
        <v>17</v>
      </c>
      <c r="E110" s="266"/>
      <c r="F110" s="266"/>
      <c r="G110" s="266"/>
      <c r="H110" s="266"/>
      <c r="I110" s="266"/>
      <c r="J110" s="266"/>
      <c r="K110" s="257" t="s">
        <v>105</v>
      </c>
      <c r="L110" s="260" t="s">
        <v>144</v>
      </c>
    </row>
    <row r="111" spans="1:20" x14ac:dyDescent="0.25">
      <c r="A111" s="276"/>
      <c r="B111" s="279"/>
      <c r="C111" s="282"/>
      <c r="D111" s="267"/>
      <c r="E111" s="268"/>
      <c r="F111" s="268"/>
      <c r="G111" s="268"/>
      <c r="H111" s="268"/>
      <c r="I111" s="268"/>
      <c r="J111" s="268"/>
      <c r="K111" s="258"/>
      <c r="L111" s="261"/>
      <c r="Q111" s="11"/>
      <c r="T111" s="11"/>
    </row>
    <row r="112" spans="1:20" ht="15" customHeight="1" x14ac:dyDescent="0.25">
      <c r="A112" s="276"/>
      <c r="B112" s="279"/>
      <c r="C112" s="282"/>
      <c r="D112" s="125"/>
      <c r="E112" s="126"/>
      <c r="F112" s="127"/>
      <c r="G112" s="263" t="s">
        <v>110</v>
      </c>
      <c r="H112" s="263" t="s">
        <v>8</v>
      </c>
      <c r="I112" s="263"/>
      <c r="J112" s="263"/>
      <c r="K112" s="258"/>
      <c r="L112" s="261"/>
    </row>
    <row r="113" spans="1:12" ht="34.5" customHeight="1" thickBot="1" x14ac:dyDescent="0.3">
      <c r="A113" s="277"/>
      <c r="B113" s="280"/>
      <c r="C113" s="283"/>
      <c r="D113" s="119" t="s">
        <v>20</v>
      </c>
      <c r="E113" s="120" t="s">
        <v>18</v>
      </c>
      <c r="F113" s="120" t="s">
        <v>6</v>
      </c>
      <c r="G113" s="264"/>
      <c r="H113" s="264"/>
      <c r="I113" s="264"/>
      <c r="J113" s="264"/>
      <c r="K113" s="259"/>
      <c r="L113" s="262"/>
    </row>
    <row r="114" spans="1:12" x14ac:dyDescent="0.25">
      <c r="A114" s="250">
        <v>3</v>
      </c>
      <c r="B114" s="251" t="s">
        <v>142</v>
      </c>
      <c r="C114" s="252">
        <f>SUM(C115+C122)</f>
        <v>3150000</v>
      </c>
      <c r="D114" s="252">
        <f>SUM(D115:D118)</f>
        <v>6711200</v>
      </c>
      <c r="E114" s="252">
        <f>SUM(E115:E118)</f>
        <v>0</v>
      </c>
      <c r="F114" s="252">
        <f>SUM(F115:F118)</f>
        <v>0</v>
      </c>
      <c r="G114" s="252">
        <f>SUM(G115:G118)</f>
        <v>0</v>
      </c>
      <c r="H114" s="252">
        <f>SUM(H115:H118)</f>
        <v>0</v>
      </c>
      <c r="I114" s="252">
        <v>0</v>
      </c>
      <c r="J114" s="252">
        <v>0</v>
      </c>
      <c r="K114" s="252">
        <f>SUM(K115+K122)</f>
        <v>3205000</v>
      </c>
      <c r="L114" s="253">
        <f>SUM(L115+L122)</f>
        <v>3260000</v>
      </c>
    </row>
    <row r="115" spans="1:12" x14ac:dyDescent="0.25">
      <c r="A115" s="116">
        <v>31</v>
      </c>
      <c r="B115" s="117" t="s">
        <v>21</v>
      </c>
      <c r="C115" s="118">
        <f>SUM(C116+C118+C120)</f>
        <v>2508100</v>
      </c>
      <c r="D115" s="118">
        <f>SUM(D116+D118+D120)</f>
        <v>2508100</v>
      </c>
      <c r="E115" s="118">
        <f>SUM(E116:E120)</f>
        <v>0</v>
      </c>
      <c r="F115" s="118">
        <f>SUM(F116:F120)</f>
        <v>0</v>
      </c>
      <c r="G115" s="118">
        <f>SUM(G116:G120)</f>
        <v>0</v>
      </c>
      <c r="H115" s="118">
        <f>SUM(H116:H120)</f>
        <v>0</v>
      </c>
      <c r="I115" s="118">
        <v>0</v>
      </c>
      <c r="J115" s="118">
        <v>0</v>
      </c>
      <c r="K115" s="118">
        <f>SUM(K116+K118+K120)</f>
        <v>2520000</v>
      </c>
      <c r="L115" s="254">
        <v>2535000</v>
      </c>
    </row>
    <row r="116" spans="1:12" x14ac:dyDescent="0.25">
      <c r="A116" s="81">
        <v>311</v>
      </c>
      <c r="B116" s="82" t="s">
        <v>81</v>
      </c>
      <c r="C116" s="92">
        <f t="shared" ref="C116:C120" si="6">SUM(D116:J116)</f>
        <v>2030000</v>
      </c>
      <c r="D116" s="43">
        <f t="shared" ref="D116:F116" si="7">D20</f>
        <v>2030000</v>
      </c>
      <c r="E116" s="43">
        <f t="shared" si="7"/>
        <v>0</v>
      </c>
      <c r="F116" s="43">
        <f t="shared" si="7"/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f t="shared" ref="K116:L116" si="8">K20</f>
        <v>2050000</v>
      </c>
      <c r="L116" s="44">
        <f t="shared" si="8"/>
        <v>2060000</v>
      </c>
    </row>
    <row r="117" spans="1:12" x14ac:dyDescent="0.25">
      <c r="A117" s="81">
        <v>3111</v>
      </c>
      <c r="B117" s="82" t="s">
        <v>146</v>
      </c>
      <c r="C117" s="92">
        <v>2030000</v>
      </c>
      <c r="D117" s="92">
        <v>2030000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2050000</v>
      </c>
      <c r="L117" s="44">
        <v>2060000</v>
      </c>
    </row>
    <row r="118" spans="1:12" x14ac:dyDescent="0.25">
      <c r="A118" s="81">
        <v>312</v>
      </c>
      <c r="B118" s="83" t="s">
        <v>82</v>
      </c>
      <c r="C118" s="92">
        <f t="shared" si="6"/>
        <v>143100</v>
      </c>
      <c r="D118" s="84">
        <f>SUM(D21:D24)</f>
        <v>143100</v>
      </c>
      <c r="E118" s="84">
        <f>SUM(E21:E24)</f>
        <v>0</v>
      </c>
      <c r="F118" s="84">
        <f>SUM(F21:F24)</f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f>SUM(K21:K24)</f>
        <v>132000</v>
      </c>
      <c r="L118" s="85">
        <f>SUM(L21:L24)</f>
        <v>135000</v>
      </c>
    </row>
    <row r="119" spans="1:12" x14ac:dyDescent="0.25">
      <c r="A119" s="81">
        <v>3121</v>
      </c>
      <c r="B119" s="83" t="s">
        <v>82</v>
      </c>
      <c r="C119" s="92">
        <v>143100</v>
      </c>
      <c r="D119" s="84">
        <v>143100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132000</v>
      </c>
      <c r="L119" s="85">
        <v>135000</v>
      </c>
    </row>
    <row r="120" spans="1:12" x14ac:dyDescent="0.25">
      <c r="A120" s="81">
        <v>313</v>
      </c>
      <c r="B120" s="83" t="s">
        <v>83</v>
      </c>
      <c r="C120" s="92">
        <f t="shared" si="6"/>
        <v>335000</v>
      </c>
      <c r="D120" s="84">
        <f>SUM(D25)</f>
        <v>335000</v>
      </c>
      <c r="E120" s="84">
        <f>SUM(E25)</f>
        <v>0</v>
      </c>
      <c r="F120" s="84">
        <f>SUM(F25)</f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f>SUM(K25)</f>
        <v>338000</v>
      </c>
      <c r="L120" s="85">
        <f>SUM(L25)</f>
        <v>340000</v>
      </c>
    </row>
    <row r="121" spans="1:12" x14ac:dyDescent="0.25">
      <c r="A121" s="81">
        <v>3132</v>
      </c>
      <c r="B121" s="83" t="s">
        <v>147</v>
      </c>
      <c r="C121" s="92">
        <f>SUM(D120)</f>
        <v>335000</v>
      </c>
      <c r="D121" s="84">
        <f>SUM(D26)</f>
        <v>490900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338000</v>
      </c>
      <c r="L121" s="85">
        <v>340000</v>
      </c>
    </row>
    <row r="122" spans="1:12" x14ac:dyDescent="0.25">
      <c r="A122" s="39">
        <v>32</v>
      </c>
      <c r="B122" s="244" t="s">
        <v>27</v>
      </c>
      <c r="C122" s="40">
        <f t="shared" ref="C122:H122" si="9">SUM(C123+C127+C133+C142+C144)</f>
        <v>641900</v>
      </c>
      <c r="D122" s="40">
        <f t="shared" si="9"/>
        <v>490900</v>
      </c>
      <c r="E122" s="40">
        <f t="shared" si="9"/>
        <v>79000</v>
      </c>
      <c r="F122" s="40">
        <f t="shared" si="9"/>
        <v>14000</v>
      </c>
      <c r="G122" s="40">
        <f t="shared" si="9"/>
        <v>38000</v>
      </c>
      <c r="H122" s="40">
        <f t="shared" si="9"/>
        <v>20000</v>
      </c>
      <c r="I122" s="40">
        <v>0</v>
      </c>
      <c r="J122" s="40">
        <v>0</v>
      </c>
      <c r="K122" s="40">
        <v>685000</v>
      </c>
      <c r="L122" s="53">
        <v>725000</v>
      </c>
    </row>
    <row r="123" spans="1:12" x14ac:dyDescent="0.25">
      <c r="A123" s="81">
        <v>321</v>
      </c>
      <c r="B123" s="82" t="s">
        <v>84</v>
      </c>
      <c r="C123" s="92">
        <f>SUM(D123:H123)</f>
        <v>73600</v>
      </c>
      <c r="D123" s="84">
        <f>SUM(D27:D35)</f>
        <v>71600</v>
      </c>
      <c r="E123" s="84">
        <f>SUM(E27:E35)</f>
        <v>0</v>
      </c>
      <c r="F123" s="84">
        <f>SUM(F27:F35)</f>
        <v>2000</v>
      </c>
      <c r="G123" s="84">
        <f>SUM(G27:G35)</f>
        <v>0</v>
      </c>
      <c r="H123" s="84">
        <f>SUM(H27:H35)</f>
        <v>0</v>
      </c>
      <c r="I123" s="84">
        <v>0</v>
      </c>
      <c r="J123" s="84">
        <v>0</v>
      </c>
      <c r="K123" s="84">
        <v>0</v>
      </c>
      <c r="L123" s="85">
        <v>0</v>
      </c>
    </row>
    <row r="124" spans="1:12" x14ac:dyDescent="0.25">
      <c r="A124" s="81">
        <v>3211</v>
      </c>
      <c r="B124" s="82" t="s">
        <v>148</v>
      </c>
      <c r="C124" s="92">
        <v>29600</v>
      </c>
      <c r="D124" s="84">
        <v>24600</v>
      </c>
      <c r="E124" s="84">
        <v>5000</v>
      </c>
      <c r="F124" s="84">
        <v>0</v>
      </c>
      <c r="G124" s="84">
        <v>0</v>
      </c>
      <c r="H124" s="84">
        <v>0</v>
      </c>
      <c r="I124" s="84">
        <v>0</v>
      </c>
      <c r="J124" s="84">
        <v>0</v>
      </c>
      <c r="K124" s="84">
        <v>0</v>
      </c>
      <c r="L124" s="85">
        <v>0</v>
      </c>
    </row>
    <row r="125" spans="1:12" x14ac:dyDescent="0.25">
      <c r="A125" s="81">
        <v>3212</v>
      </c>
      <c r="B125" s="82" t="s">
        <v>149</v>
      </c>
      <c r="C125" s="92">
        <v>40000</v>
      </c>
      <c r="D125" s="84">
        <v>40000</v>
      </c>
      <c r="E125" s="84">
        <v>0</v>
      </c>
      <c r="F125" s="84"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5">
        <v>0</v>
      </c>
    </row>
    <row r="126" spans="1:12" x14ac:dyDescent="0.25">
      <c r="A126" s="81">
        <v>3213</v>
      </c>
      <c r="B126" s="82" t="s">
        <v>150</v>
      </c>
      <c r="C126" s="92">
        <v>4000</v>
      </c>
      <c r="D126" s="84">
        <v>2000</v>
      </c>
      <c r="E126" s="84">
        <v>0</v>
      </c>
      <c r="F126" s="84">
        <v>2000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5">
        <v>0</v>
      </c>
    </row>
    <row r="127" spans="1:12" x14ac:dyDescent="0.25">
      <c r="A127" s="81">
        <v>322</v>
      </c>
      <c r="B127" s="82" t="s">
        <v>85</v>
      </c>
      <c r="C127" s="92">
        <f>SUM(D127:H127)</f>
        <v>104000</v>
      </c>
      <c r="D127" s="84">
        <f>SUM(D36:D48)</f>
        <v>91000</v>
      </c>
      <c r="E127" s="84">
        <f>SUM(E36:E48)</f>
        <v>13000</v>
      </c>
      <c r="F127" s="84">
        <f>SUM(F36:F48)</f>
        <v>0</v>
      </c>
      <c r="G127" s="84">
        <f>SUM(G36:G48)</f>
        <v>0</v>
      </c>
      <c r="H127" s="84">
        <f>SUM(H36:H48)</f>
        <v>0</v>
      </c>
      <c r="I127" s="84">
        <v>0</v>
      </c>
      <c r="J127" s="84">
        <v>0</v>
      </c>
      <c r="K127" s="84">
        <v>0</v>
      </c>
      <c r="L127" s="85">
        <v>0</v>
      </c>
    </row>
    <row r="128" spans="1:12" x14ac:dyDescent="0.25">
      <c r="A128" s="81">
        <v>3221</v>
      </c>
      <c r="B128" s="82" t="s">
        <v>151</v>
      </c>
      <c r="C128" s="92">
        <v>26000</v>
      </c>
      <c r="D128" s="84">
        <v>21000</v>
      </c>
      <c r="E128" s="84">
        <v>5000</v>
      </c>
      <c r="F128" s="84">
        <v>0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5">
        <v>0</v>
      </c>
    </row>
    <row r="129" spans="1:12" x14ac:dyDescent="0.25">
      <c r="A129" s="81">
        <v>3222</v>
      </c>
      <c r="B129" s="82" t="s">
        <v>152</v>
      </c>
      <c r="C129" s="92">
        <v>8000</v>
      </c>
      <c r="D129" s="84">
        <v>0</v>
      </c>
      <c r="E129" s="84">
        <v>8000</v>
      </c>
      <c r="F129" s="84">
        <v>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5">
        <v>0</v>
      </c>
    </row>
    <row r="130" spans="1:12" x14ac:dyDescent="0.25">
      <c r="A130" s="81">
        <v>3223</v>
      </c>
      <c r="B130" s="82" t="s">
        <v>153</v>
      </c>
      <c r="C130" s="92">
        <v>33000</v>
      </c>
      <c r="D130" s="84">
        <v>33000</v>
      </c>
      <c r="E130" s="84">
        <v>0</v>
      </c>
      <c r="F130" s="84">
        <v>0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5">
        <v>0</v>
      </c>
    </row>
    <row r="131" spans="1:12" x14ac:dyDescent="0.25">
      <c r="A131" s="81">
        <v>3224</v>
      </c>
      <c r="B131" s="82" t="s">
        <v>154</v>
      </c>
      <c r="C131" s="92">
        <v>29000</v>
      </c>
      <c r="D131" s="84">
        <v>29000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5">
        <v>0</v>
      </c>
    </row>
    <row r="132" spans="1:12" x14ac:dyDescent="0.25">
      <c r="A132" s="81">
        <v>3225</v>
      </c>
      <c r="B132" s="82" t="s">
        <v>155</v>
      </c>
      <c r="C132" s="92">
        <v>8000</v>
      </c>
      <c r="D132" s="84">
        <v>8000</v>
      </c>
      <c r="E132" s="84">
        <v>0</v>
      </c>
      <c r="F132" s="84">
        <v>0</v>
      </c>
      <c r="G132" s="84">
        <v>0</v>
      </c>
      <c r="H132" s="84">
        <v>0</v>
      </c>
      <c r="I132" s="84">
        <v>0</v>
      </c>
      <c r="J132" s="84">
        <v>0</v>
      </c>
      <c r="K132" s="84">
        <v>0</v>
      </c>
      <c r="L132" s="85">
        <v>0</v>
      </c>
    </row>
    <row r="133" spans="1:12" x14ac:dyDescent="0.25">
      <c r="A133" s="81">
        <v>323</v>
      </c>
      <c r="B133" s="82" t="s">
        <v>86</v>
      </c>
      <c r="C133" s="92">
        <f>SUM(D133:H133)</f>
        <v>428700</v>
      </c>
      <c r="D133" s="84">
        <f>SUM(D49:D75)</f>
        <v>300700</v>
      </c>
      <c r="E133" s="84">
        <f>SUM(E49:E75)</f>
        <v>63000</v>
      </c>
      <c r="F133" s="84">
        <f>SUM(F49:F75)</f>
        <v>12000</v>
      </c>
      <c r="G133" s="84">
        <f>SUM(G49:G75)</f>
        <v>33000</v>
      </c>
      <c r="H133" s="84">
        <f>SUM(H49:H75)</f>
        <v>20000</v>
      </c>
      <c r="I133" s="84">
        <v>0</v>
      </c>
      <c r="J133" s="84">
        <v>0</v>
      </c>
      <c r="K133" s="84">
        <v>0</v>
      </c>
      <c r="L133" s="85">
        <v>0</v>
      </c>
    </row>
    <row r="134" spans="1:12" x14ac:dyDescent="0.25">
      <c r="A134" s="81">
        <v>3231</v>
      </c>
      <c r="B134" s="82" t="s">
        <v>156</v>
      </c>
      <c r="C134" s="92">
        <v>24000</v>
      </c>
      <c r="D134" s="84">
        <v>24000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5">
        <v>0</v>
      </c>
    </row>
    <row r="135" spans="1:12" x14ac:dyDescent="0.25">
      <c r="A135" s="81">
        <v>3232</v>
      </c>
      <c r="B135" s="82" t="s">
        <v>157</v>
      </c>
      <c r="C135" s="92">
        <v>42000</v>
      </c>
      <c r="D135" s="84">
        <v>22000</v>
      </c>
      <c r="E135" s="84">
        <v>0</v>
      </c>
      <c r="F135" s="84">
        <v>0</v>
      </c>
      <c r="G135" s="84">
        <v>0</v>
      </c>
      <c r="H135" s="84">
        <v>20000</v>
      </c>
      <c r="I135" s="84">
        <v>0</v>
      </c>
      <c r="J135" s="84">
        <v>0</v>
      </c>
      <c r="K135" s="84">
        <v>0</v>
      </c>
      <c r="L135" s="85">
        <v>0</v>
      </c>
    </row>
    <row r="136" spans="1:12" x14ac:dyDescent="0.25">
      <c r="A136" s="81">
        <v>3233</v>
      </c>
      <c r="B136" s="82" t="s">
        <v>158</v>
      </c>
      <c r="C136" s="92">
        <v>92500</v>
      </c>
      <c r="D136" s="84">
        <v>56000</v>
      </c>
      <c r="E136" s="84">
        <v>12000</v>
      </c>
      <c r="F136" s="84">
        <v>0</v>
      </c>
      <c r="G136" s="84">
        <v>24500</v>
      </c>
      <c r="H136" s="84">
        <v>0</v>
      </c>
      <c r="I136" s="84">
        <v>0</v>
      </c>
      <c r="J136" s="84">
        <v>0</v>
      </c>
      <c r="K136" s="84">
        <v>0</v>
      </c>
      <c r="L136" s="85">
        <v>0</v>
      </c>
    </row>
    <row r="137" spans="1:12" x14ac:dyDescent="0.25">
      <c r="A137" s="81">
        <v>3234</v>
      </c>
      <c r="B137" s="82" t="s">
        <v>159</v>
      </c>
      <c r="C137" s="92">
        <v>6500</v>
      </c>
      <c r="D137" s="84">
        <v>6500</v>
      </c>
      <c r="E137" s="84">
        <v>0</v>
      </c>
      <c r="F137" s="84">
        <v>0</v>
      </c>
      <c r="G137" s="84">
        <v>0</v>
      </c>
      <c r="H137" s="84">
        <v>0</v>
      </c>
      <c r="I137" s="84">
        <v>0</v>
      </c>
      <c r="J137" s="84">
        <v>0</v>
      </c>
      <c r="K137" s="84">
        <v>0</v>
      </c>
      <c r="L137" s="85">
        <v>0</v>
      </c>
    </row>
    <row r="138" spans="1:12" x14ac:dyDescent="0.25">
      <c r="A138" s="81">
        <v>3236</v>
      </c>
      <c r="B138" s="82" t="s">
        <v>160</v>
      </c>
      <c r="C138" s="92">
        <v>1500</v>
      </c>
      <c r="D138" s="84">
        <v>0</v>
      </c>
      <c r="E138" s="84">
        <v>1500</v>
      </c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84">
        <v>0</v>
      </c>
      <c r="L138" s="85">
        <v>0</v>
      </c>
    </row>
    <row r="139" spans="1:12" x14ac:dyDescent="0.25">
      <c r="A139" s="81">
        <v>3237</v>
      </c>
      <c r="B139" s="82" t="s">
        <v>161</v>
      </c>
      <c r="C139" s="92">
        <v>143100</v>
      </c>
      <c r="D139" s="84">
        <v>95100</v>
      </c>
      <c r="E139" s="84">
        <v>29500</v>
      </c>
      <c r="F139" s="84">
        <v>10000</v>
      </c>
      <c r="G139" s="84">
        <v>8500</v>
      </c>
      <c r="H139" s="84">
        <v>0</v>
      </c>
      <c r="I139" s="84">
        <v>0</v>
      </c>
      <c r="J139" s="84">
        <v>0</v>
      </c>
      <c r="K139" s="84">
        <v>0</v>
      </c>
      <c r="L139" s="85">
        <v>0</v>
      </c>
    </row>
    <row r="140" spans="1:12" x14ac:dyDescent="0.25">
      <c r="A140" s="81">
        <v>3238</v>
      </c>
      <c r="B140" s="82" t="s">
        <v>162</v>
      </c>
      <c r="C140" s="92">
        <v>27000</v>
      </c>
      <c r="D140" s="84">
        <v>7000</v>
      </c>
      <c r="E140" s="84">
        <v>20000</v>
      </c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84">
        <v>0</v>
      </c>
      <c r="L140" s="85">
        <v>0</v>
      </c>
    </row>
    <row r="141" spans="1:12" x14ac:dyDescent="0.25">
      <c r="A141" s="81">
        <v>3239</v>
      </c>
      <c r="B141" s="82" t="s">
        <v>163</v>
      </c>
      <c r="C141" s="92">
        <v>92100</v>
      </c>
      <c r="D141" s="84">
        <v>90100</v>
      </c>
      <c r="E141" s="84">
        <v>0</v>
      </c>
      <c r="F141" s="84">
        <v>2000</v>
      </c>
      <c r="G141" s="84">
        <v>0</v>
      </c>
      <c r="H141" s="84">
        <v>0</v>
      </c>
      <c r="I141" s="84">
        <v>0</v>
      </c>
      <c r="J141" s="84">
        <v>0</v>
      </c>
      <c r="K141" s="84">
        <v>0</v>
      </c>
      <c r="L141" s="85">
        <v>0</v>
      </c>
    </row>
    <row r="142" spans="1:12" x14ac:dyDescent="0.25">
      <c r="A142" s="81">
        <v>324</v>
      </c>
      <c r="B142" s="82" t="s">
        <v>87</v>
      </c>
      <c r="C142" s="92">
        <f>SUM(D142:H142)</f>
        <v>2100</v>
      </c>
      <c r="D142" s="84">
        <f>SUM(D76)</f>
        <v>2100</v>
      </c>
      <c r="E142" s="84">
        <f>SUM(E76)</f>
        <v>0</v>
      </c>
      <c r="F142" s="84">
        <f>SUM(F76)</f>
        <v>0</v>
      </c>
      <c r="G142" s="84">
        <f>SUM(G76)</f>
        <v>0</v>
      </c>
      <c r="H142" s="84">
        <f>SUM(H76)</f>
        <v>0</v>
      </c>
      <c r="I142" s="84">
        <v>0</v>
      </c>
      <c r="J142" s="84">
        <v>0</v>
      </c>
      <c r="K142" s="84">
        <v>0</v>
      </c>
      <c r="L142" s="85">
        <v>0</v>
      </c>
    </row>
    <row r="143" spans="1:12" x14ac:dyDescent="0.25">
      <c r="A143" s="81">
        <v>3241</v>
      </c>
      <c r="B143" s="82" t="s">
        <v>164</v>
      </c>
      <c r="C143" s="92">
        <v>2100</v>
      </c>
      <c r="D143" s="84">
        <v>2100</v>
      </c>
      <c r="E143" s="84">
        <v>0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84">
        <v>0</v>
      </c>
      <c r="L143" s="85">
        <v>0</v>
      </c>
    </row>
    <row r="144" spans="1:12" x14ac:dyDescent="0.25">
      <c r="A144" s="81">
        <v>329</v>
      </c>
      <c r="B144" s="83" t="s">
        <v>88</v>
      </c>
      <c r="C144" s="92">
        <f>SUM(D144:H144)</f>
        <v>33500</v>
      </c>
      <c r="D144" s="84">
        <f>SUM(D77:D83)</f>
        <v>25500</v>
      </c>
      <c r="E144" s="84">
        <f>SUM(E77:E83)</f>
        <v>3000</v>
      </c>
      <c r="F144" s="84">
        <f>SUM(F77:F83)</f>
        <v>0</v>
      </c>
      <c r="G144" s="84">
        <f>SUM(G77:G83)</f>
        <v>5000</v>
      </c>
      <c r="H144" s="84">
        <f>SUM(H77:H83)</f>
        <v>0</v>
      </c>
      <c r="I144" s="84">
        <v>0</v>
      </c>
      <c r="J144" s="84">
        <v>0</v>
      </c>
      <c r="K144" s="84">
        <v>0</v>
      </c>
      <c r="L144" s="85">
        <v>0</v>
      </c>
    </row>
    <row r="145" spans="1:12" x14ac:dyDescent="0.25">
      <c r="A145" s="81">
        <v>3291</v>
      </c>
      <c r="B145" s="46" t="s">
        <v>165</v>
      </c>
      <c r="C145" s="248">
        <v>11500</v>
      </c>
      <c r="D145" s="246">
        <v>11500</v>
      </c>
      <c r="E145" s="246">
        <v>0</v>
      </c>
      <c r="F145" s="246">
        <v>0</v>
      </c>
      <c r="G145" s="246">
        <v>0</v>
      </c>
      <c r="H145" s="246">
        <v>0</v>
      </c>
      <c r="I145" s="84">
        <v>0</v>
      </c>
      <c r="J145" s="84">
        <v>0</v>
      </c>
      <c r="K145" s="246">
        <v>0</v>
      </c>
      <c r="L145" s="255">
        <v>0</v>
      </c>
    </row>
    <row r="146" spans="1:12" x14ac:dyDescent="0.25">
      <c r="A146" s="81">
        <v>3292</v>
      </c>
      <c r="B146" s="46" t="s">
        <v>166</v>
      </c>
      <c r="C146" s="248">
        <v>15000</v>
      </c>
      <c r="D146" s="246">
        <v>10000</v>
      </c>
      <c r="E146" s="246">
        <v>0</v>
      </c>
      <c r="F146" s="246">
        <v>0</v>
      </c>
      <c r="G146" s="246">
        <v>5000</v>
      </c>
      <c r="H146" s="246">
        <v>0</v>
      </c>
      <c r="I146" s="84">
        <v>0</v>
      </c>
      <c r="J146" s="84">
        <v>0</v>
      </c>
      <c r="K146" s="246">
        <v>0</v>
      </c>
      <c r="L146" s="255">
        <v>0</v>
      </c>
    </row>
    <row r="147" spans="1:12" x14ac:dyDescent="0.25">
      <c r="A147" s="81">
        <v>3293</v>
      </c>
      <c r="B147" s="46" t="s">
        <v>70</v>
      </c>
      <c r="C147" s="248">
        <v>6000</v>
      </c>
      <c r="D147" s="246">
        <v>3000</v>
      </c>
      <c r="E147" s="246">
        <v>3000</v>
      </c>
      <c r="F147" s="246">
        <v>0</v>
      </c>
      <c r="G147" s="246">
        <v>0</v>
      </c>
      <c r="H147" s="246">
        <v>0</v>
      </c>
      <c r="I147" s="84">
        <v>0</v>
      </c>
      <c r="J147" s="84">
        <v>0</v>
      </c>
      <c r="K147" s="246">
        <v>0</v>
      </c>
      <c r="L147" s="255">
        <v>0</v>
      </c>
    </row>
    <row r="148" spans="1:12" x14ac:dyDescent="0.25">
      <c r="A148" s="81">
        <v>3294</v>
      </c>
      <c r="B148" s="247" t="s">
        <v>167</v>
      </c>
      <c r="C148" s="248">
        <v>100</v>
      </c>
      <c r="D148" s="246">
        <v>100</v>
      </c>
      <c r="E148" s="246">
        <v>0</v>
      </c>
      <c r="F148" s="246">
        <v>0</v>
      </c>
      <c r="G148" s="246">
        <v>0</v>
      </c>
      <c r="H148" s="246">
        <v>0</v>
      </c>
      <c r="I148" s="84">
        <v>0</v>
      </c>
      <c r="J148" s="84">
        <v>0</v>
      </c>
      <c r="K148" s="246">
        <v>0</v>
      </c>
      <c r="L148" s="255">
        <v>0</v>
      </c>
    </row>
    <row r="149" spans="1:12" x14ac:dyDescent="0.25">
      <c r="A149" s="81">
        <v>3295</v>
      </c>
      <c r="B149" s="247" t="s">
        <v>168</v>
      </c>
      <c r="C149" s="248">
        <v>400</v>
      </c>
      <c r="D149" s="246">
        <v>400</v>
      </c>
      <c r="E149" s="246">
        <v>0</v>
      </c>
      <c r="F149" s="246">
        <v>0</v>
      </c>
      <c r="G149" s="246">
        <v>0</v>
      </c>
      <c r="H149" s="246">
        <v>0</v>
      </c>
      <c r="I149" s="84">
        <v>0</v>
      </c>
      <c r="J149" s="84">
        <v>0</v>
      </c>
      <c r="K149" s="246">
        <v>0</v>
      </c>
      <c r="L149" s="255">
        <v>0</v>
      </c>
    </row>
    <row r="150" spans="1:12" x14ac:dyDescent="0.25">
      <c r="A150" s="81">
        <v>3299</v>
      </c>
      <c r="B150" s="247" t="s">
        <v>88</v>
      </c>
      <c r="C150" s="248">
        <v>500</v>
      </c>
      <c r="D150" s="246">
        <v>500</v>
      </c>
      <c r="E150" s="246">
        <v>0</v>
      </c>
      <c r="F150" s="246">
        <v>0</v>
      </c>
      <c r="G150" s="246">
        <v>0</v>
      </c>
      <c r="H150" s="246">
        <v>0</v>
      </c>
      <c r="I150" s="84">
        <v>0</v>
      </c>
      <c r="J150" s="84">
        <v>0</v>
      </c>
      <c r="K150" s="246">
        <v>0</v>
      </c>
      <c r="L150" s="255">
        <v>0</v>
      </c>
    </row>
    <row r="151" spans="1:12" x14ac:dyDescent="0.25">
      <c r="A151" s="39">
        <v>4</v>
      </c>
      <c r="B151" s="245" t="s">
        <v>143</v>
      </c>
      <c r="C151" s="118">
        <f>SUM(C152)</f>
        <v>135000</v>
      </c>
      <c r="D151" s="118">
        <f>SUM(D152)</f>
        <v>24500</v>
      </c>
      <c r="E151" s="118">
        <f>SUM(E152)</f>
        <v>11000</v>
      </c>
      <c r="F151" s="118">
        <f>SUM(F152)</f>
        <v>11000</v>
      </c>
      <c r="G151" s="118">
        <f>SUM(G152)</f>
        <v>44500</v>
      </c>
      <c r="H151" s="118">
        <f t="shared" ref="H151" si="10">SUM(H152:H153)</f>
        <v>44000</v>
      </c>
      <c r="I151" s="40">
        <v>0</v>
      </c>
      <c r="J151" s="40">
        <v>0</v>
      </c>
      <c r="K151" s="118">
        <f>SUM(K152)</f>
        <v>120000</v>
      </c>
      <c r="L151" s="254">
        <f>SUM(L152)</f>
        <v>130000</v>
      </c>
    </row>
    <row r="152" spans="1:12" x14ac:dyDescent="0.25">
      <c r="A152" s="39">
        <v>42</v>
      </c>
      <c r="B152" s="245" t="s">
        <v>89</v>
      </c>
      <c r="C152" s="40">
        <f t="shared" ref="C152:H152" si="11">SUM(C153+C156)</f>
        <v>135000</v>
      </c>
      <c r="D152" s="40">
        <f t="shared" si="11"/>
        <v>24500</v>
      </c>
      <c r="E152" s="40">
        <f t="shared" si="11"/>
        <v>11000</v>
      </c>
      <c r="F152" s="40">
        <f t="shared" si="11"/>
        <v>11000</v>
      </c>
      <c r="G152" s="40">
        <f t="shared" si="11"/>
        <v>44500</v>
      </c>
      <c r="H152" s="40">
        <f t="shared" si="11"/>
        <v>44000</v>
      </c>
      <c r="I152" s="40">
        <v>0</v>
      </c>
      <c r="J152" s="40">
        <v>0</v>
      </c>
      <c r="K152" s="40">
        <v>120000</v>
      </c>
      <c r="L152" s="53">
        <v>130000</v>
      </c>
    </row>
    <row r="153" spans="1:12" x14ac:dyDescent="0.25">
      <c r="A153" s="86">
        <v>422</v>
      </c>
      <c r="B153" s="87" t="s">
        <v>90</v>
      </c>
      <c r="C153" s="92">
        <f>SUM(D153:H153)</f>
        <v>54500</v>
      </c>
      <c r="D153" s="84">
        <f>SUM(D154:D155)</f>
        <v>4500</v>
      </c>
      <c r="E153" s="84">
        <f>SUM(E154:E155)</f>
        <v>5500</v>
      </c>
      <c r="F153" s="84">
        <f>SUM(F154:F155)</f>
        <v>0</v>
      </c>
      <c r="G153" s="84">
        <f>SUM(G154:G155)</f>
        <v>44500</v>
      </c>
      <c r="H153" s="84">
        <f>SUM(H85:H89)</f>
        <v>0</v>
      </c>
      <c r="I153" s="88">
        <v>0</v>
      </c>
      <c r="J153" s="88">
        <v>0</v>
      </c>
      <c r="K153" s="84">
        <v>0</v>
      </c>
      <c r="L153" s="85">
        <v>0</v>
      </c>
    </row>
    <row r="154" spans="1:12" x14ac:dyDescent="0.25">
      <c r="A154" s="86">
        <v>4221</v>
      </c>
      <c r="B154" s="98" t="s">
        <v>73</v>
      </c>
      <c r="C154" s="92">
        <v>13000</v>
      </c>
      <c r="D154" s="84">
        <v>1000</v>
      </c>
      <c r="E154" s="84">
        <v>5500</v>
      </c>
      <c r="F154" s="84">
        <v>0</v>
      </c>
      <c r="G154" s="84">
        <v>6500</v>
      </c>
      <c r="H154" s="84">
        <v>0</v>
      </c>
      <c r="I154" s="88">
        <v>0</v>
      </c>
      <c r="J154" s="88">
        <v>0</v>
      </c>
      <c r="K154" s="84">
        <v>0</v>
      </c>
      <c r="L154" s="85">
        <v>0</v>
      </c>
    </row>
    <row r="155" spans="1:12" x14ac:dyDescent="0.25">
      <c r="A155" s="86">
        <v>4227</v>
      </c>
      <c r="B155" s="87" t="s">
        <v>169</v>
      </c>
      <c r="C155" s="92">
        <v>41500</v>
      </c>
      <c r="D155" s="84">
        <v>3500</v>
      </c>
      <c r="E155" s="84">
        <v>0</v>
      </c>
      <c r="F155" s="84">
        <v>0</v>
      </c>
      <c r="G155" s="84">
        <v>38000</v>
      </c>
      <c r="H155" s="84">
        <v>0</v>
      </c>
      <c r="I155" s="88">
        <v>0</v>
      </c>
      <c r="J155" s="88">
        <v>0</v>
      </c>
      <c r="K155" s="84">
        <v>0</v>
      </c>
      <c r="L155" s="85">
        <v>0</v>
      </c>
    </row>
    <row r="156" spans="1:12" x14ac:dyDescent="0.25">
      <c r="A156" s="86">
        <v>424</v>
      </c>
      <c r="B156" s="87" t="s">
        <v>91</v>
      </c>
      <c r="C156" s="92">
        <f>SUM(D156:H156)</f>
        <v>80500</v>
      </c>
      <c r="D156" s="84">
        <f>SUM(D157+D158+D159)</f>
        <v>20000</v>
      </c>
      <c r="E156" s="84">
        <f>SUM(E157+E158+E159)</f>
        <v>5500</v>
      </c>
      <c r="F156" s="84">
        <f>SUM(F157+F158+F159)</f>
        <v>11000</v>
      </c>
      <c r="G156" s="84">
        <f>SUM(G157+G158+G159)</f>
        <v>0</v>
      </c>
      <c r="H156" s="84">
        <f>SUM(H157+H158+H159)</f>
        <v>44000</v>
      </c>
      <c r="I156" s="88">
        <v>0</v>
      </c>
      <c r="J156" s="88">
        <v>0</v>
      </c>
      <c r="K156" s="84">
        <v>0</v>
      </c>
      <c r="L156" s="85">
        <v>0</v>
      </c>
    </row>
    <row r="157" spans="1:12" x14ac:dyDescent="0.25">
      <c r="A157" s="86">
        <v>4241</v>
      </c>
      <c r="B157" s="46" t="s">
        <v>76</v>
      </c>
      <c r="C157" s="92">
        <v>3000</v>
      </c>
      <c r="D157" s="84">
        <v>3000</v>
      </c>
      <c r="E157" s="84">
        <v>0</v>
      </c>
      <c r="F157" s="84">
        <v>0</v>
      </c>
      <c r="G157" s="84">
        <v>0</v>
      </c>
      <c r="H157" s="84">
        <v>0</v>
      </c>
      <c r="I157" s="88">
        <v>0</v>
      </c>
      <c r="J157" s="88">
        <v>0</v>
      </c>
      <c r="K157" s="84">
        <v>0</v>
      </c>
      <c r="L157" s="85">
        <v>0</v>
      </c>
    </row>
    <row r="158" spans="1:12" x14ac:dyDescent="0.25">
      <c r="A158" s="86">
        <v>4242</v>
      </c>
      <c r="B158" s="82" t="s">
        <v>170</v>
      </c>
      <c r="C158" s="92">
        <v>12000</v>
      </c>
      <c r="D158" s="84">
        <v>7000</v>
      </c>
      <c r="E158" s="84">
        <v>0</v>
      </c>
      <c r="F158" s="84">
        <v>0</v>
      </c>
      <c r="G158" s="84">
        <v>0</v>
      </c>
      <c r="H158" s="84">
        <v>5000</v>
      </c>
      <c r="I158" s="88">
        <v>0</v>
      </c>
      <c r="J158" s="88">
        <v>0</v>
      </c>
      <c r="K158" s="84">
        <v>0</v>
      </c>
      <c r="L158" s="85">
        <v>0</v>
      </c>
    </row>
    <row r="159" spans="1:12" x14ac:dyDescent="0.25">
      <c r="A159" s="86">
        <v>4243</v>
      </c>
      <c r="B159" s="46" t="s">
        <v>171</v>
      </c>
      <c r="C159" s="92">
        <v>65500</v>
      </c>
      <c r="D159" s="84">
        <v>10000</v>
      </c>
      <c r="E159" s="84">
        <v>5500</v>
      </c>
      <c r="F159" s="84">
        <v>11000</v>
      </c>
      <c r="G159" s="84">
        <v>0</v>
      </c>
      <c r="H159" s="84">
        <v>39000</v>
      </c>
      <c r="I159" s="88">
        <v>0</v>
      </c>
      <c r="J159" s="88">
        <v>0</v>
      </c>
      <c r="K159" s="84">
        <v>0</v>
      </c>
      <c r="L159" s="85">
        <v>0</v>
      </c>
    </row>
    <row r="160" spans="1:12" ht="12.75" customHeight="1" thickBot="1" x14ac:dyDescent="0.3">
      <c r="A160" s="89"/>
      <c r="B160" s="90" t="s">
        <v>92</v>
      </c>
      <c r="C160" s="249">
        <f>SUM(C151+C114)</f>
        <v>3285000</v>
      </c>
      <c r="D160" s="249">
        <f>D115+D122+D152</f>
        <v>3023500</v>
      </c>
      <c r="E160" s="249">
        <f>E115+E122+E152</f>
        <v>90000</v>
      </c>
      <c r="F160" s="249">
        <f>F115+F122+F152</f>
        <v>25000</v>
      </c>
      <c r="G160" s="249">
        <f>G115+G122+G152</f>
        <v>82500</v>
      </c>
      <c r="H160" s="249">
        <f>H115+H122+H152</f>
        <v>64000</v>
      </c>
      <c r="I160" s="249">
        <v>0</v>
      </c>
      <c r="J160" s="249">
        <v>0</v>
      </c>
      <c r="K160" s="249">
        <f>K115+K122+K152</f>
        <v>3325000</v>
      </c>
      <c r="L160" s="256">
        <f>L115+L122+L152</f>
        <v>3390000</v>
      </c>
    </row>
    <row r="161" spans="1:12" x14ac:dyDescent="0.2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5" spans="1:12" x14ac:dyDescent="0.25">
      <c r="H165" s="124"/>
      <c r="I165" s="124"/>
      <c r="J165" s="124"/>
    </row>
  </sheetData>
  <mergeCells count="36">
    <mergeCell ref="A10:C10"/>
    <mergeCell ref="A2:K2"/>
    <mergeCell ref="A6:C6"/>
    <mergeCell ref="A7:C7"/>
    <mergeCell ref="A8:C8"/>
    <mergeCell ref="A9:C9"/>
    <mergeCell ref="A11:C11"/>
    <mergeCell ref="A16:A18"/>
    <mergeCell ref="B16:B18"/>
    <mergeCell ref="C16:C18"/>
    <mergeCell ref="D16:D18"/>
    <mergeCell ref="A104:C104"/>
    <mergeCell ref="F16:F18"/>
    <mergeCell ref="G16:G18"/>
    <mergeCell ref="H16:H18"/>
    <mergeCell ref="I16:I18"/>
    <mergeCell ref="E16:E18"/>
    <mergeCell ref="L16:L18"/>
    <mergeCell ref="A97:G97"/>
    <mergeCell ref="A101:C101"/>
    <mergeCell ref="A102:C102"/>
    <mergeCell ref="A103:C103"/>
    <mergeCell ref="J16:J18"/>
    <mergeCell ref="K16:K18"/>
    <mergeCell ref="A105:C105"/>
    <mergeCell ref="A106:C106"/>
    <mergeCell ref="A110:A113"/>
    <mergeCell ref="B110:B113"/>
    <mergeCell ref="C110:C113"/>
    <mergeCell ref="K110:K113"/>
    <mergeCell ref="L110:L113"/>
    <mergeCell ref="G112:G113"/>
    <mergeCell ref="H112:H113"/>
    <mergeCell ref="I112:I113"/>
    <mergeCell ref="J112:J113"/>
    <mergeCell ref="D110:J1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N17" sqref="N17"/>
    </sheetView>
  </sheetViews>
  <sheetFormatPr defaultRowHeight="15" x14ac:dyDescent="0.25"/>
  <cols>
    <col min="1" max="1" width="30.7109375" customWidth="1"/>
    <col min="2" max="2" width="13.140625" customWidth="1"/>
    <col min="3" max="3" width="13.7109375" customWidth="1"/>
    <col min="4" max="5" width="13.42578125" customWidth="1"/>
    <col min="6" max="6" width="10.7109375" customWidth="1"/>
    <col min="7" max="7" width="12.28515625" customWidth="1"/>
    <col min="8" max="8" width="14" customWidth="1"/>
  </cols>
  <sheetData>
    <row r="1" spans="1:9" x14ac:dyDescent="0.25">
      <c r="G1" s="197" t="s">
        <v>134</v>
      </c>
      <c r="H1" s="197"/>
    </row>
    <row r="3" spans="1:9" x14ac:dyDescent="0.25">
      <c r="A3" s="330" t="s">
        <v>141</v>
      </c>
      <c r="B3" s="330"/>
      <c r="C3" s="330"/>
      <c r="D3" s="330"/>
      <c r="E3" s="330"/>
      <c r="F3" s="330"/>
      <c r="G3" s="330"/>
      <c r="H3" s="330"/>
    </row>
    <row r="4" spans="1:9" ht="15.75" x14ac:dyDescent="0.25">
      <c r="A4" s="331"/>
      <c r="B4" s="332"/>
      <c r="C4" s="332"/>
      <c r="D4" s="332"/>
      <c r="E4" s="332"/>
      <c r="F4" s="332"/>
      <c r="G4" s="332"/>
      <c r="H4" s="332"/>
    </row>
    <row r="5" spans="1:9" ht="9" customHeight="1" x14ac:dyDescent="0.25">
      <c r="A5" s="198"/>
      <c r="B5" s="198"/>
      <c r="C5" s="198"/>
      <c r="D5" s="198"/>
      <c r="E5" s="198"/>
      <c r="F5" s="198"/>
      <c r="G5" s="198"/>
      <c r="H5" s="198"/>
    </row>
    <row r="6" spans="1:9" ht="12.75" customHeight="1" thickBot="1" x14ac:dyDescent="0.3">
      <c r="A6" s="180"/>
      <c r="B6" s="180"/>
      <c r="C6" s="180"/>
      <c r="D6" s="180"/>
      <c r="E6" s="180"/>
      <c r="F6" s="180"/>
      <c r="G6" s="180"/>
      <c r="H6" s="199" t="s">
        <v>124</v>
      </c>
    </row>
    <row r="7" spans="1:9" s="198" customFormat="1" ht="13.5" customHeight="1" thickBot="1" x14ac:dyDescent="0.25">
      <c r="A7" s="200" t="s">
        <v>125</v>
      </c>
      <c r="B7" s="333" t="s">
        <v>126</v>
      </c>
      <c r="C7" s="334"/>
      <c r="D7" s="334"/>
      <c r="E7" s="334"/>
      <c r="F7" s="334"/>
      <c r="G7" s="334"/>
      <c r="H7" s="334"/>
      <c r="I7" s="335"/>
    </row>
    <row r="8" spans="1:9" s="198" customFormat="1" ht="17.100000000000001" customHeight="1" x14ac:dyDescent="0.2">
      <c r="A8" s="201" t="s">
        <v>139</v>
      </c>
      <c r="B8" s="336" t="s">
        <v>4</v>
      </c>
      <c r="C8" s="338" t="s">
        <v>18</v>
      </c>
      <c r="D8" s="338" t="s">
        <v>135</v>
      </c>
      <c r="E8" s="338" t="s">
        <v>136</v>
      </c>
      <c r="F8" s="338" t="s">
        <v>137</v>
      </c>
      <c r="G8" s="338" t="s">
        <v>130</v>
      </c>
      <c r="H8" s="338" t="s">
        <v>19</v>
      </c>
      <c r="I8" s="325" t="s">
        <v>9</v>
      </c>
    </row>
    <row r="9" spans="1:9" s="198" customFormat="1" ht="38.25" customHeight="1" thickBot="1" x14ac:dyDescent="0.25">
      <c r="A9" s="202" t="s">
        <v>138</v>
      </c>
      <c r="B9" s="337"/>
      <c r="C9" s="339"/>
      <c r="D9" s="339"/>
      <c r="E9" s="339"/>
      <c r="F9" s="339"/>
      <c r="G9" s="339"/>
      <c r="H9" s="339"/>
      <c r="I9" s="326"/>
    </row>
    <row r="10" spans="1:9" x14ac:dyDescent="0.25">
      <c r="A10" s="203"/>
      <c r="B10" s="204"/>
      <c r="C10" s="205"/>
      <c r="D10" s="205"/>
      <c r="E10" s="206"/>
      <c r="F10" s="207"/>
      <c r="G10" s="208"/>
      <c r="H10" s="208"/>
      <c r="I10" s="209"/>
    </row>
    <row r="11" spans="1:9" x14ac:dyDescent="0.25">
      <c r="A11" s="210">
        <v>636</v>
      </c>
      <c r="B11" s="211"/>
      <c r="C11" s="212"/>
      <c r="D11" s="212"/>
      <c r="E11" s="213">
        <v>82500</v>
      </c>
      <c r="F11" s="214"/>
      <c r="G11" s="215"/>
      <c r="H11" s="215"/>
      <c r="I11" s="216"/>
    </row>
    <row r="12" spans="1:9" x14ac:dyDescent="0.25">
      <c r="A12" s="217">
        <v>652</v>
      </c>
      <c r="B12" s="211"/>
      <c r="C12" s="212"/>
      <c r="D12" s="218">
        <v>25000</v>
      </c>
      <c r="E12" s="206"/>
      <c r="F12" s="206"/>
      <c r="G12" s="215"/>
      <c r="H12" s="215"/>
      <c r="I12" s="216"/>
    </row>
    <row r="13" spans="1:9" x14ac:dyDescent="0.25">
      <c r="A13" s="219">
        <v>661</v>
      </c>
      <c r="B13" s="220"/>
      <c r="C13" s="218">
        <v>90000</v>
      </c>
      <c r="D13" s="218"/>
      <c r="E13" s="221"/>
      <c r="F13" s="221"/>
      <c r="G13" s="221"/>
      <c r="H13" s="222"/>
      <c r="I13" s="223"/>
    </row>
    <row r="14" spans="1:9" x14ac:dyDescent="0.25">
      <c r="A14" s="219">
        <v>663</v>
      </c>
      <c r="B14" s="220"/>
      <c r="C14" s="218"/>
      <c r="D14" s="218"/>
      <c r="E14" s="221"/>
      <c r="F14" s="221"/>
      <c r="G14" s="214">
        <v>64000</v>
      </c>
      <c r="H14" s="222"/>
      <c r="I14" s="223"/>
    </row>
    <row r="15" spans="1:9" x14ac:dyDescent="0.25">
      <c r="A15" s="219">
        <v>671</v>
      </c>
      <c r="B15" s="224">
        <v>3023500</v>
      </c>
      <c r="C15" s="218"/>
      <c r="D15" s="218"/>
      <c r="E15" s="221"/>
      <c r="F15" s="221"/>
      <c r="G15" s="225"/>
      <c r="H15" s="226"/>
      <c r="I15" s="223"/>
    </row>
    <row r="16" spans="1:9" x14ac:dyDescent="0.25">
      <c r="A16" s="227"/>
      <c r="B16" s="224"/>
      <c r="C16" s="221"/>
      <c r="D16" s="218"/>
      <c r="E16" s="221"/>
      <c r="F16" s="221"/>
      <c r="G16" s="221"/>
      <c r="H16" s="228"/>
      <c r="I16" s="223"/>
    </row>
    <row r="17" spans="1:9" x14ac:dyDescent="0.25">
      <c r="A17" s="229"/>
      <c r="B17" s="230"/>
      <c r="C17" s="231"/>
      <c r="D17" s="231"/>
      <c r="E17" s="232"/>
      <c r="F17" s="232"/>
      <c r="G17" s="232"/>
      <c r="H17" s="233"/>
      <c r="I17" s="234"/>
    </row>
    <row r="18" spans="1:9" ht="15.75" thickBot="1" x14ac:dyDescent="0.3">
      <c r="A18" s="235"/>
      <c r="B18" s="230"/>
      <c r="C18" s="231"/>
      <c r="D18" s="232"/>
      <c r="E18" s="232"/>
      <c r="F18" s="232"/>
      <c r="G18" s="232"/>
      <c r="H18" s="233"/>
      <c r="I18" s="234"/>
    </row>
    <row r="19" spans="1:9" ht="15.75" thickBot="1" x14ac:dyDescent="0.3">
      <c r="A19" s="236" t="s">
        <v>133</v>
      </c>
      <c r="B19" s="237">
        <f>SUM(B9:B18)</f>
        <v>3023500</v>
      </c>
      <c r="C19" s="237">
        <f t="shared" ref="C19:I19" si="0">SUM(C9:C18)</f>
        <v>90000</v>
      </c>
      <c r="D19" s="237">
        <f t="shared" si="0"/>
        <v>25000</v>
      </c>
      <c r="E19" s="237">
        <f t="shared" si="0"/>
        <v>82500</v>
      </c>
      <c r="F19" s="237">
        <f t="shared" si="0"/>
        <v>0</v>
      </c>
      <c r="G19" s="237">
        <f t="shared" si="0"/>
        <v>64000</v>
      </c>
      <c r="H19" s="237">
        <f t="shared" si="0"/>
        <v>0</v>
      </c>
      <c r="I19" s="237">
        <f t="shared" si="0"/>
        <v>0</v>
      </c>
    </row>
    <row r="20" spans="1:9" ht="15.75" thickBot="1" x14ac:dyDescent="0.3">
      <c r="A20" s="236" t="s">
        <v>172</v>
      </c>
      <c r="B20" s="327">
        <f>SUM(B19:I19)</f>
        <v>3285000</v>
      </c>
      <c r="C20" s="328"/>
      <c r="D20" s="328"/>
      <c r="E20" s="328"/>
      <c r="F20" s="328"/>
      <c r="G20" s="328"/>
      <c r="H20" s="328"/>
      <c r="I20" s="329"/>
    </row>
    <row r="21" spans="1:9" x14ac:dyDescent="0.25">
      <c r="B21" s="238"/>
      <c r="C21" s="238"/>
      <c r="D21" s="238"/>
      <c r="E21" s="238"/>
      <c r="F21" s="238"/>
      <c r="G21" s="238"/>
      <c r="H21" s="238"/>
    </row>
    <row r="22" spans="1:9" x14ac:dyDescent="0.25">
      <c r="B22" s="238"/>
      <c r="C22" s="238"/>
      <c r="D22" s="238"/>
      <c r="E22" s="238"/>
      <c r="F22" s="238"/>
      <c r="G22" s="238"/>
      <c r="H22" s="238"/>
    </row>
    <row r="23" spans="1:9" x14ac:dyDescent="0.25">
      <c r="B23" s="238"/>
      <c r="C23" s="238"/>
      <c r="D23" s="238"/>
      <c r="E23" s="238"/>
      <c r="F23" s="238"/>
      <c r="G23" s="238"/>
      <c r="H23" s="238"/>
    </row>
    <row r="24" spans="1:9" x14ac:dyDescent="0.25">
      <c r="B24" s="207"/>
      <c r="C24" s="207"/>
      <c r="D24" s="207"/>
      <c r="E24" s="207"/>
      <c r="F24" s="207"/>
      <c r="G24" s="207"/>
      <c r="H24" s="207"/>
    </row>
    <row r="25" spans="1:9" x14ac:dyDescent="0.25">
      <c r="B25" s="238"/>
      <c r="C25" s="238"/>
      <c r="D25" s="238"/>
      <c r="E25" s="238"/>
      <c r="F25" s="238"/>
      <c r="G25" s="238"/>
      <c r="H25" s="238"/>
    </row>
    <row r="26" spans="1:9" ht="15.75" x14ac:dyDescent="0.25">
      <c r="B26" s="198"/>
      <c r="C26" s="198"/>
      <c r="D26" s="198"/>
      <c r="E26" s="198"/>
      <c r="F26" s="198"/>
      <c r="G26" s="198"/>
      <c r="H26" s="198"/>
    </row>
    <row r="27" spans="1:9" ht="15.75" x14ac:dyDescent="0.25">
      <c r="B27" s="198"/>
      <c r="C27" s="198"/>
      <c r="D27" s="198"/>
      <c r="E27" s="198"/>
      <c r="F27" s="198"/>
      <c r="G27" s="198"/>
      <c r="H27" s="198"/>
    </row>
    <row r="28" spans="1:9" ht="15.75" x14ac:dyDescent="0.25">
      <c r="B28" s="198"/>
      <c r="C28" s="198"/>
      <c r="D28" s="198"/>
      <c r="E28" s="198"/>
      <c r="F28" s="198"/>
      <c r="G28" s="198"/>
      <c r="H28" s="198"/>
    </row>
    <row r="29" spans="1:9" ht="15.75" x14ac:dyDescent="0.25">
      <c r="B29" s="198"/>
      <c r="C29" s="198"/>
      <c r="D29" s="198"/>
      <c r="E29" s="198"/>
      <c r="F29" s="198"/>
      <c r="G29" s="198"/>
      <c r="H29" s="198"/>
    </row>
    <row r="30" spans="1:9" ht="15.75" x14ac:dyDescent="0.25">
      <c r="B30" s="198"/>
      <c r="C30" s="198"/>
      <c r="D30" s="198"/>
      <c r="E30" s="198"/>
      <c r="F30" s="198"/>
      <c r="G30" s="198"/>
      <c r="H30" s="198"/>
    </row>
    <row r="31" spans="1:9" ht="15.75" x14ac:dyDescent="0.25">
      <c r="B31" s="198"/>
      <c r="C31" s="198"/>
      <c r="D31" s="198"/>
      <c r="E31" s="198"/>
      <c r="F31" s="198"/>
      <c r="G31" s="198"/>
      <c r="H31" s="198"/>
    </row>
    <row r="32" spans="1:9" ht="15.75" x14ac:dyDescent="0.25">
      <c r="B32" s="198"/>
      <c r="C32" s="198"/>
      <c r="D32" s="198"/>
      <c r="E32" s="198"/>
      <c r="F32" s="198"/>
      <c r="G32" s="198"/>
      <c r="H32" s="198"/>
    </row>
    <row r="33" spans="2:8" ht="15.75" x14ac:dyDescent="0.25">
      <c r="B33" s="198"/>
      <c r="C33" s="198"/>
      <c r="D33" s="198"/>
      <c r="E33" s="198"/>
      <c r="F33" s="198"/>
      <c r="G33" s="198"/>
      <c r="H33" s="198"/>
    </row>
    <row r="34" spans="2:8" ht="15.75" x14ac:dyDescent="0.25">
      <c r="B34" s="198"/>
      <c r="C34" s="198"/>
      <c r="D34" s="198"/>
      <c r="E34" s="198"/>
      <c r="F34" s="198"/>
      <c r="G34" s="198"/>
      <c r="H34" s="198"/>
    </row>
    <row r="35" spans="2:8" ht="15.75" x14ac:dyDescent="0.25">
      <c r="B35" s="198"/>
      <c r="C35" s="198"/>
      <c r="D35" s="198"/>
      <c r="E35" s="198"/>
      <c r="F35" s="198"/>
      <c r="G35" s="198"/>
      <c r="H35" s="198"/>
    </row>
    <row r="36" spans="2:8" ht="15.75" x14ac:dyDescent="0.25">
      <c r="B36" s="198"/>
      <c r="C36" s="198"/>
      <c r="D36" s="198"/>
      <c r="E36" s="198"/>
      <c r="F36" s="198"/>
      <c r="G36" s="198"/>
      <c r="H36" s="198"/>
    </row>
    <row r="37" spans="2:8" ht="15.75" x14ac:dyDescent="0.25">
      <c r="B37" s="198"/>
      <c r="C37" s="198"/>
      <c r="D37" s="198"/>
      <c r="E37" s="198"/>
      <c r="F37" s="198"/>
      <c r="G37" s="198"/>
      <c r="H37" s="198"/>
    </row>
    <row r="38" spans="2:8" ht="15.75" x14ac:dyDescent="0.25">
      <c r="B38" s="198"/>
      <c r="C38" s="198"/>
      <c r="D38" s="198"/>
      <c r="E38" s="198"/>
      <c r="F38" s="198"/>
      <c r="G38" s="198"/>
      <c r="H38" s="198"/>
    </row>
    <row r="39" spans="2:8" ht="15.75" x14ac:dyDescent="0.25">
      <c r="B39" s="198"/>
      <c r="C39" s="198"/>
      <c r="D39" s="198"/>
      <c r="E39" s="198"/>
      <c r="F39" s="198"/>
      <c r="G39" s="198"/>
      <c r="H39" s="198"/>
    </row>
    <row r="40" spans="2:8" ht="15.75" x14ac:dyDescent="0.25">
      <c r="B40" s="198"/>
      <c r="C40" s="198"/>
      <c r="D40" s="198"/>
      <c r="E40" s="198"/>
      <c r="F40" s="198"/>
      <c r="G40" s="198"/>
      <c r="H40" s="198"/>
    </row>
    <row r="41" spans="2:8" ht="15.75" x14ac:dyDescent="0.25">
      <c r="B41" s="198"/>
      <c r="C41" s="198"/>
      <c r="D41" s="198"/>
      <c r="E41" s="198"/>
      <c r="F41" s="198"/>
      <c r="G41" s="198"/>
      <c r="H41" s="198"/>
    </row>
    <row r="42" spans="2:8" ht="15.75" x14ac:dyDescent="0.25">
      <c r="B42" s="198"/>
      <c r="C42" s="198"/>
      <c r="D42" s="198"/>
      <c r="E42" s="198"/>
      <c r="F42" s="198"/>
      <c r="G42" s="198"/>
      <c r="H42" s="198"/>
    </row>
    <row r="43" spans="2:8" ht="15.75" x14ac:dyDescent="0.25">
      <c r="B43" s="198"/>
      <c r="C43" s="198"/>
      <c r="D43" s="198"/>
      <c r="E43" s="198"/>
      <c r="F43" s="198"/>
      <c r="G43" s="198"/>
      <c r="H43" s="198"/>
    </row>
    <row r="44" spans="2:8" ht="15.75" x14ac:dyDescent="0.25">
      <c r="B44" s="198"/>
      <c r="C44" s="198"/>
      <c r="D44" s="198"/>
      <c r="E44" s="198"/>
      <c r="F44" s="198"/>
      <c r="G44" s="198"/>
      <c r="H44" s="198"/>
    </row>
    <row r="45" spans="2:8" ht="15.75" x14ac:dyDescent="0.25">
      <c r="B45" s="198"/>
      <c r="C45" s="198"/>
      <c r="D45" s="198"/>
      <c r="E45" s="198"/>
      <c r="F45" s="198"/>
      <c r="G45" s="198"/>
      <c r="H45" s="198"/>
    </row>
    <row r="46" spans="2:8" ht="15.75" x14ac:dyDescent="0.25">
      <c r="B46" s="198"/>
      <c r="C46" s="198"/>
      <c r="D46" s="198"/>
      <c r="E46" s="198"/>
      <c r="F46" s="198"/>
      <c r="G46" s="198"/>
      <c r="H46" s="198"/>
    </row>
    <row r="47" spans="2:8" ht="15.75" x14ac:dyDescent="0.25">
      <c r="B47" s="198"/>
      <c r="C47" s="198"/>
      <c r="D47" s="198"/>
      <c r="E47" s="198"/>
      <c r="F47" s="198"/>
      <c r="G47" s="198"/>
      <c r="H47" s="198"/>
    </row>
    <row r="48" spans="2:8" ht="15.75" x14ac:dyDescent="0.25">
      <c r="B48" s="198"/>
      <c r="C48" s="198"/>
      <c r="D48" s="198"/>
      <c r="E48" s="198"/>
      <c r="F48" s="198"/>
      <c r="G48" s="198"/>
      <c r="H48" s="198"/>
    </row>
    <row r="49" spans="2:8" ht="15.75" x14ac:dyDescent="0.25">
      <c r="B49" s="198"/>
      <c r="C49" s="198"/>
      <c r="D49" s="198"/>
      <c r="E49" s="198"/>
      <c r="F49" s="198"/>
      <c r="G49" s="198"/>
      <c r="H49" s="198"/>
    </row>
    <row r="50" spans="2:8" ht="15.75" x14ac:dyDescent="0.25">
      <c r="B50" s="198"/>
      <c r="C50" s="198"/>
      <c r="D50" s="198"/>
      <c r="E50" s="198"/>
      <c r="F50" s="198"/>
      <c r="G50" s="198"/>
      <c r="H50" s="198"/>
    </row>
    <row r="51" spans="2:8" ht="15.75" x14ac:dyDescent="0.25">
      <c r="B51" s="198"/>
      <c r="C51" s="198"/>
      <c r="D51" s="198"/>
      <c r="E51" s="198"/>
      <c r="F51" s="198"/>
      <c r="G51" s="198"/>
      <c r="H51" s="198"/>
    </row>
    <row r="52" spans="2:8" ht="15.75" x14ac:dyDescent="0.25">
      <c r="B52" s="198"/>
      <c r="C52" s="198"/>
      <c r="D52" s="198"/>
      <c r="E52" s="198"/>
      <c r="F52" s="198"/>
      <c r="G52" s="198"/>
      <c r="H52" s="198"/>
    </row>
    <row r="53" spans="2:8" ht="15.75" x14ac:dyDescent="0.25">
      <c r="B53" s="198"/>
      <c r="C53" s="198"/>
      <c r="D53" s="198"/>
      <c r="E53" s="198"/>
      <c r="F53" s="198"/>
      <c r="G53" s="198"/>
      <c r="H53" s="198"/>
    </row>
    <row r="54" spans="2:8" ht="15.75" x14ac:dyDescent="0.25">
      <c r="B54" s="198"/>
      <c r="C54" s="198"/>
      <c r="D54" s="198"/>
      <c r="E54" s="198"/>
      <c r="F54" s="198"/>
      <c r="G54" s="198"/>
      <c r="H54" s="198"/>
    </row>
    <row r="55" spans="2:8" ht="15.75" x14ac:dyDescent="0.25">
      <c r="B55" s="198"/>
      <c r="C55" s="198"/>
      <c r="D55" s="198"/>
      <c r="E55" s="198"/>
      <c r="F55" s="198"/>
      <c r="G55" s="198"/>
      <c r="H55" s="198"/>
    </row>
    <row r="56" spans="2:8" ht="15.75" x14ac:dyDescent="0.25">
      <c r="B56" s="198"/>
      <c r="C56" s="198"/>
      <c r="D56" s="198"/>
      <c r="E56" s="198"/>
      <c r="F56" s="198"/>
      <c r="G56" s="198"/>
      <c r="H56" s="198"/>
    </row>
    <row r="57" spans="2:8" ht="15.75" x14ac:dyDescent="0.25">
      <c r="B57" s="198"/>
      <c r="C57" s="198"/>
      <c r="D57" s="198"/>
      <c r="E57" s="198"/>
      <c r="F57" s="198"/>
      <c r="G57" s="198"/>
      <c r="H57" s="198"/>
    </row>
    <row r="58" spans="2:8" ht="15.75" x14ac:dyDescent="0.25">
      <c r="B58" s="198"/>
      <c r="C58" s="198"/>
      <c r="D58" s="198"/>
      <c r="E58" s="198"/>
      <c r="F58" s="198"/>
      <c r="G58" s="198"/>
      <c r="H58" s="198"/>
    </row>
    <row r="59" spans="2:8" ht="15.75" x14ac:dyDescent="0.25">
      <c r="B59" s="198"/>
      <c r="C59" s="198"/>
      <c r="D59" s="198"/>
      <c r="E59" s="198"/>
      <c r="F59" s="198"/>
      <c r="G59" s="198"/>
      <c r="H59" s="198"/>
    </row>
    <row r="60" spans="2:8" ht="15.75" x14ac:dyDescent="0.25">
      <c r="B60" s="198"/>
      <c r="C60" s="198"/>
      <c r="D60" s="198"/>
      <c r="E60" s="198"/>
      <c r="F60" s="198"/>
      <c r="G60" s="198"/>
      <c r="H60" s="198"/>
    </row>
    <row r="61" spans="2:8" ht="15.75" x14ac:dyDescent="0.25">
      <c r="B61" s="198"/>
      <c r="C61" s="198"/>
      <c r="D61" s="198"/>
      <c r="E61" s="198"/>
      <c r="F61" s="198"/>
      <c r="G61" s="198"/>
      <c r="H61" s="198"/>
    </row>
    <row r="62" spans="2:8" ht="15.75" x14ac:dyDescent="0.25">
      <c r="B62" s="198"/>
      <c r="C62" s="198"/>
      <c r="D62" s="198"/>
      <c r="E62" s="198"/>
      <c r="F62" s="198"/>
      <c r="G62" s="198"/>
      <c r="H62" s="198"/>
    </row>
    <row r="63" spans="2:8" ht="15.75" x14ac:dyDescent="0.25">
      <c r="B63" s="198"/>
      <c r="C63" s="198"/>
      <c r="D63" s="198"/>
      <c r="E63" s="198"/>
      <c r="F63" s="198"/>
      <c r="G63" s="198"/>
      <c r="H63" s="198"/>
    </row>
    <row r="64" spans="2:8" ht="15.75" x14ac:dyDescent="0.25">
      <c r="B64" s="198"/>
      <c r="C64" s="198"/>
      <c r="D64" s="198"/>
      <c r="E64" s="198"/>
      <c r="F64" s="198"/>
      <c r="G64" s="198"/>
      <c r="H64" s="198"/>
    </row>
    <row r="65" spans="2:8" ht="15.75" x14ac:dyDescent="0.25">
      <c r="B65" s="198"/>
      <c r="C65" s="198"/>
      <c r="D65" s="198"/>
      <c r="E65" s="198"/>
      <c r="F65" s="198"/>
      <c r="G65" s="198"/>
      <c r="H65" s="198"/>
    </row>
    <row r="66" spans="2:8" ht="15.75" x14ac:dyDescent="0.25">
      <c r="B66" s="198"/>
      <c r="C66" s="198"/>
      <c r="D66" s="198"/>
      <c r="E66" s="198"/>
      <c r="F66" s="198"/>
      <c r="G66" s="198"/>
      <c r="H66" s="198"/>
    </row>
    <row r="67" spans="2:8" ht="15.75" x14ac:dyDescent="0.25">
      <c r="B67" s="198"/>
      <c r="C67" s="198"/>
      <c r="D67" s="198"/>
      <c r="E67" s="198"/>
      <c r="F67" s="198"/>
      <c r="G67" s="198"/>
      <c r="H67" s="198"/>
    </row>
    <row r="68" spans="2:8" ht="15.75" x14ac:dyDescent="0.25">
      <c r="B68" s="198"/>
      <c r="C68" s="198"/>
      <c r="D68" s="198"/>
      <c r="E68" s="198"/>
      <c r="F68" s="198"/>
      <c r="G68" s="198"/>
      <c r="H68" s="198"/>
    </row>
    <row r="69" spans="2:8" ht="15.75" x14ac:dyDescent="0.25">
      <c r="B69" s="198"/>
      <c r="C69" s="198"/>
      <c r="D69" s="198"/>
      <c r="E69" s="198"/>
      <c r="F69" s="198"/>
      <c r="G69" s="198"/>
      <c r="H69" s="198"/>
    </row>
  </sheetData>
  <mergeCells count="12">
    <mergeCell ref="I8:I9"/>
    <mergeCell ref="B20:I20"/>
    <mergeCell ref="A3:H3"/>
    <mergeCell ref="A4:H4"/>
    <mergeCell ref="B7:I7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I34" sqref="I34"/>
    </sheetView>
  </sheetViews>
  <sheetFormatPr defaultRowHeight="15" x14ac:dyDescent="0.25"/>
  <cols>
    <col min="1" max="1" width="13.85546875" style="134" customWidth="1"/>
    <col min="2" max="2" width="9.85546875" style="134" customWidth="1"/>
    <col min="3" max="3" width="8" style="134" customWidth="1"/>
    <col min="4" max="4" width="8.28515625" style="134" customWidth="1"/>
    <col min="5" max="5" width="8.42578125" style="134" customWidth="1"/>
    <col min="6" max="7" width="7.7109375" style="134" customWidth="1"/>
    <col min="8" max="8" width="7.28515625" style="134" customWidth="1"/>
    <col min="9" max="9" width="10.85546875" style="134" customWidth="1"/>
    <col min="10" max="10" width="9.28515625" style="134" customWidth="1"/>
    <col min="11" max="12" width="8.5703125" style="134" customWidth="1"/>
    <col min="13" max="13" width="8.42578125" style="134" customWidth="1"/>
    <col min="14" max="14" width="7" style="134" customWidth="1"/>
    <col min="15" max="15" width="7.28515625" style="134" customWidth="1"/>
  </cols>
  <sheetData>
    <row r="1" spans="1:15" x14ac:dyDescent="0.25">
      <c r="M1" s="135" t="s">
        <v>123</v>
      </c>
      <c r="N1" s="135"/>
    </row>
    <row r="2" spans="1:15" x14ac:dyDescent="0.25">
      <c r="A2" s="350" t="s">
        <v>140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x14ac:dyDescent="0.25">
      <c r="A3" s="351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5" ht="15.75" thickBot="1" x14ac:dyDescent="0.3">
      <c r="O4" s="136" t="s">
        <v>124</v>
      </c>
    </row>
    <row r="5" spans="1:15" ht="15.75" thickBot="1" x14ac:dyDescent="0.3">
      <c r="A5" s="137" t="s">
        <v>125</v>
      </c>
      <c r="B5" s="333" t="s">
        <v>127</v>
      </c>
      <c r="C5" s="352"/>
      <c r="D5" s="352"/>
      <c r="E5" s="352"/>
      <c r="F5" s="352"/>
      <c r="G5" s="352"/>
      <c r="H5" s="353"/>
      <c r="I5" s="333" t="s">
        <v>145</v>
      </c>
      <c r="J5" s="352"/>
      <c r="K5" s="352"/>
      <c r="L5" s="352"/>
      <c r="M5" s="352"/>
      <c r="N5" s="352"/>
      <c r="O5" s="353"/>
    </row>
    <row r="6" spans="1:15" ht="22.5" x14ac:dyDescent="0.25">
      <c r="A6" s="138" t="s">
        <v>128</v>
      </c>
      <c r="B6" s="345" t="s">
        <v>4</v>
      </c>
      <c r="C6" s="338" t="s">
        <v>18</v>
      </c>
      <c r="D6" s="338" t="s">
        <v>6</v>
      </c>
      <c r="E6" s="348" t="s">
        <v>129</v>
      </c>
      <c r="F6" s="348" t="s">
        <v>130</v>
      </c>
      <c r="G6" s="348" t="s">
        <v>19</v>
      </c>
      <c r="H6" s="343" t="s">
        <v>9</v>
      </c>
      <c r="I6" s="345" t="s">
        <v>4</v>
      </c>
      <c r="J6" s="338" t="s">
        <v>18</v>
      </c>
      <c r="K6" s="338" t="s">
        <v>6</v>
      </c>
      <c r="L6" s="348" t="s">
        <v>129</v>
      </c>
      <c r="M6" s="348" t="s">
        <v>130</v>
      </c>
      <c r="N6" s="348" t="s">
        <v>19</v>
      </c>
      <c r="O6" s="343" t="s">
        <v>9</v>
      </c>
    </row>
    <row r="7" spans="1:15" ht="46.5" thickBot="1" x14ac:dyDescent="0.3">
      <c r="A7" s="139" t="s">
        <v>131</v>
      </c>
      <c r="B7" s="346"/>
      <c r="C7" s="347"/>
      <c r="D7" s="347"/>
      <c r="E7" s="349"/>
      <c r="F7" s="349"/>
      <c r="G7" s="349"/>
      <c r="H7" s="344"/>
      <c r="I7" s="346"/>
      <c r="J7" s="347"/>
      <c r="K7" s="347"/>
      <c r="L7" s="349"/>
      <c r="M7" s="349"/>
      <c r="N7" s="349"/>
      <c r="O7" s="344"/>
    </row>
    <row r="8" spans="1:15" x14ac:dyDescent="0.25">
      <c r="A8" s="140">
        <v>63</v>
      </c>
      <c r="B8" s="239"/>
      <c r="C8" s="142"/>
      <c r="D8" s="142"/>
      <c r="E8" s="141">
        <v>95000</v>
      </c>
      <c r="F8" s="143"/>
      <c r="G8" s="144"/>
      <c r="H8" s="145"/>
      <c r="I8" s="146"/>
      <c r="J8" s="142"/>
      <c r="K8" s="147"/>
      <c r="L8" s="148">
        <v>100000</v>
      </c>
      <c r="M8" s="143"/>
      <c r="N8" s="144"/>
      <c r="O8" s="145"/>
    </row>
    <row r="9" spans="1:15" x14ac:dyDescent="0.25">
      <c r="A9" s="240">
        <v>65</v>
      </c>
      <c r="C9" s="150"/>
      <c r="D9" s="149">
        <v>30000</v>
      </c>
      <c r="E9" s="151"/>
      <c r="F9" s="151"/>
      <c r="G9" s="151"/>
      <c r="H9" s="152"/>
      <c r="I9" s="153"/>
      <c r="J9" s="154"/>
      <c r="K9" s="155">
        <v>35000</v>
      </c>
      <c r="L9" s="151"/>
      <c r="M9" s="151"/>
      <c r="N9" s="151"/>
      <c r="O9" s="152"/>
    </row>
    <row r="10" spans="1:15" x14ac:dyDescent="0.25">
      <c r="A10" s="240">
        <v>66</v>
      </c>
      <c r="B10" s="149"/>
      <c r="C10" s="149">
        <v>35000</v>
      </c>
      <c r="D10" s="150"/>
      <c r="E10" s="151"/>
      <c r="F10" s="150">
        <v>65000</v>
      </c>
      <c r="G10" s="156"/>
      <c r="H10" s="152"/>
      <c r="I10" s="241"/>
      <c r="J10" s="155">
        <v>35000</v>
      </c>
      <c r="K10" s="150"/>
      <c r="L10" s="151"/>
      <c r="M10" s="157">
        <v>70000</v>
      </c>
      <c r="N10" s="156"/>
      <c r="O10" s="152"/>
    </row>
    <row r="11" spans="1:15" x14ac:dyDescent="0.25">
      <c r="A11" s="240">
        <v>67</v>
      </c>
      <c r="B11" s="158">
        <v>3050000</v>
      </c>
      <c r="C11" s="151"/>
      <c r="D11" s="151"/>
      <c r="E11" s="151"/>
      <c r="F11" s="151"/>
      <c r="G11" s="156"/>
      <c r="H11" s="152"/>
      <c r="I11" s="158">
        <v>3100000</v>
      </c>
      <c r="J11" s="151"/>
      <c r="K11" s="151"/>
      <c r="L11" s="151"/>
      <c r="M11" s="151"/>
      <c r="N11" s="156"/>
      <c r="O11" s="152"/>
    </row>
    <row r="12" spans="1:15" x14ac:dyDescent="0.25">
      <c r="A12" s="242"/>
      <c r="B12" s="159"/>
      <c r="C12" s="151"/>
      <c r="D12" s="151"/>
      <c r="E12" s="151"/>
      <c r="F12" s="151"/>
      <c r="G12" s="156"/>
      <c r="H12" s="152"/>
      <c r="I12" s="160"/>
      <c r="J12" s="151"/>
      <c r="K12" s="151"/>
      <c r="L12" s="151"/>
      <c r="M12" s="151"/>
      <c r="N12" s="156"/>
      <c r="O12" s="152"/>
    </row>
    <row r="13" spans="1:15" x14ac:dyDescent="0.25">
      <c r="A13" s="162"/>
      <c r="B13" s="159"/>
      <c r="C13" s="151"/>
      <c r="D13" s="151"/>
      <c r="E13" s="151"/>
      <c r="F13" s="151"/>
      <c r="G13" s="156"/>
      <c r="H13" s="152"/>
      <c r="I13" s="160"/>
      <c r="J13" s="151"/>
      <c r="K13" s="151"/>
      <c r="L13" s="151"/>
      <c r="M13" s="151"/>
      <c r="N13" s="156"/>
      <c r="O13" s="152"/>
    </row>
    <row r="14" spans="1:15" x14ac:dyDescent="0.25">
      <c r="A14" s="162"/>
      <c r="B14" s="159"/>
      <c r="C14" s="151"/>
      <c r="D14" s="151"/>
      <c r="E14" s="151"/>
      <c r="F14" s="151"/>
      <c r="G14" s="156"/>
      <c r="H14" s="152"/>
      <c r="I14" s="160"/>
      <c r="J14" s="151"/>
      <c r="K14" s="151"/>
      <c r="L14" s="151"/>
      <c r="M14" s="151"/>
      <c r="N14" s="156"/>
      <c r="O14" s="152"/>
    </row>
    <row r="15" spans="1:15" x14ac:dyDescent="0.25">
      <c r="A15" s="162"/>
      <c r="B15" s="159"/>
      <c r="C15" s="151"/>
      <c r="D15" s="151"/>
      <c r="E15" s="151"/>
      <c r="F15" s="151"/>
      <c r="G15" s="156"/>
      <c r="H15" s="152"/>
      <c r="I15" s="160"/>
      <c r="J15" s="151"/>
      <c r="K15" s="151"/>
      <c r="L15" s="151"/>
      <c r="M15" s="151"/>
      <c r="N15" s="156"/>
      <c r="O15" s="152"/>
    </row>
    <row r="16" spans="1:15" x14ac:dyDescent="0.25">
      <c r="A16" s="162" t="s">
        <v>132</v>
      </c>
      <c r="B16" s="159"/>
      <c r="C16" s="151"/>
      <c r="D16" s="155">
        <v>50000</v>
      </c>
      <c r="E16" s="151"/>
      <c r="F16" s="151"/>
      <c r="G16" s="156"/>
      <c r="H16" s="152"/>
      <c r="I16" s="160"/>
      <c r="J16" s="151"/>
      <c r="K16" s="155">
        <v>50000</v>
      </c>
      <c r="L16" s="151"/>
      <c r="M16" s="151"/>
      <c r="N16" s="156"/>
      <c r="O16" s="152"/>
    </row>
    <row r="17" spans="1:15" x14ac:dyDescent="0.25">
      <c r="A17" s="162"/>
      <c r="B17" s="159"/>
      <c r="C17" s="151"/>
      <c r="D17" s="151"/>
      <c r="E17" s="151"/>
      <c r="F17" s="151"/>
      <c r="G17" s="156"/>
      <c r="H17" s="152"/>
      <c r="I17" s="160"/>
      <c r="J17" s="151"/>
      <c r="K17" s="151"/>
      <c r="L17" s="151"/>
      <c r="M17" s="151"/>
      <c r="N17" s="156"/>
      <c r="O17" s="152"/>
    </row>
    <row r="18" spans="1:15" x14ac:dyDescent="0.25">
      <c r="A18" s="243"/>
      <c r="B18" s="159"/>
      <c r="C18" s="151"/>
      <c r="D18" s="151"/>
      <c r="E18" s="151"/>
      <c r="F18" s="151"/>
      <c r="G18" s="156"/>
      <c r="H18" s="152"/>
      <c r="I18" s="160"/>
      <c r="J18" s="151"/>
      <c r="K18" s="151"/>
      <c r="L18" s="151"/>
      <c r="M18" s="151"/>
      <c r="N18" s="156"/>
      <c r="O18" s="152"/>
    </row>
    <row r="19" spans="1:15" x14ac:dyDescent="0.25">
      <c r="A19" s="161"/>
      <c r="B19" s="159"/>
      <c r="C19" s="150"/>
      <c r="D19" s="150"/>
      <c r="E19" s="151"/>
      <c r="F19" s="151"/>
      <c r="G19" s="156"/>
      <c r="H19" s="152"/>
      <c r="I19" s="160"/>
      <c r="J19" s="151"/>
      <c r="K19" s="151"/>
      <c r="L19" s="151"/>
      <c r="M19" s="151"/>
      <c r="N19" s="156"/>
      <c r="O19" s="152"/>
    </row>
    <row r="20" spans="1:15" x14ac:dyDescent="0.25">
      <c r="A20" s="161"/>
      <c r="B20" s="159"/>
      <c r="C20" s="151"/>
      <c r="D20" s="151"/>
      <c r="E20" s="151"/>
      <c r="F20" s="151"/>
      <c r="G20" s="156"/>
      <c r="H20" s="152"/>
      <c r="I20" s="160"/>
      <c r="J20" s="151"/>
      <c r="K20" s="151"/>
      <c r="L20" s="151"/>
      <c r="M20" s="151"/>
      <c r="N20" s="156"/>
      <c r="O20" s="152"/>
    </row>
    <row r="21" spans="1:15" ht="15.75" thickBot="1" x14ac:dyDescent="0.3">
      <c r="A21" s="163"/>
      <c r="B21" s="164"/>
      <c r="C21" s="165"/>
      <c r="D21" s="165"/>
      <c r="E21" s="165"/>
      <c r="F21" s="165"/>
      <c r="G21" s="166"/>
      <c r="H21" s="167"/>
      <c r="I21" s="168"/>
      <c r="J21" s="157"/>
      <c r="K21" s="157"/>
      <c r="L21" s="157"/>
      <c r="M21" s="157"/>
      <c r="N21" s="169"/>
      <c r="O21" s="170"/>
    </row>
    <row r="22" spans="1:15" ht="15.75" thickBot="1" x14ac:dyDescent="0.3">
      <c r="A22" s="171" t="s">
        <v>133</v>
      </c>
      <c r="B22" s="172">
        <f t="shared" ref="B22:O22" si="0">SUM(B8:B21)</f>
        <v>3050000</v>
      </c>
      <c r="C22" s="173">
        <f t="shared" si="0"/>
        <v>35000</v>
      </c>
      <c r="D22" s="173">
        <f t="shared" si="0"/>
        <v>80000</v>
      </c>
      <c r="E22" s="173">
        <f>SUM(E8:E21)</f>
        <v>95000</v>
      </c>
      <c r="F22" s="172">
        <f t="shared" si="0"/>
        <v>65000</v>
      </c>
      <c r="G22" s="173">
        <f t="shared" si="0"/>
        <v>0</v>
      </c>
      <c r="H22" s="174">
        <f t="shared" si="0"/>
        <v>0</v>
      </c>
      <c r="I22" s="175">
        <f t="shared" si="0"/>
        <v>3100000</v>
      </c>
      <c r="J22" s="173">
        <f t="shared" si="0"/>
        <v>35000</v>
      </c>
      <c r="K22" s="173">
        <f t="shared" si="0"/>
        <v>85000</v>
      </c>
      <c r="L22" s="173">
        <f t="shared" si="0"/>
        <v>100000</v>
      </c>
      <c r="M22" s="173">
        <f t="shared" si="0"/>
        <v>70000</v>
      </c>
      <c r="N22" s="173">
        <f t="shared" si="0"/>
        <v>0</v>
      </c>
      <c r="O22" s="176">
        <f t="shared" si="0"/>
        <v>0</v>
      </c>
    </row>
    <row r="23" spans="1:15" ht="15.75" thickBot="1" x14ac:dyDescent="0.3">
      <c r="A23" s="177" t="s">
        <v>173</v>
      </c>
      <c r="B23" s="340">
        <f>SUM(B22:H22)</f>
        <v>3325000</v>
      </c>
      <c r="C23" s="341"/>
      <c r="D23" s="341"/>
      <c r="E23" s="341"/>
      <c r="F23" s="341"/>
      <c r="G23" s="341"/>
      <c r="H23" s="342"/>
      <c r="I23" s="340">
        <f>SUM(I22:O22)</f>
        <v>3390000</v>
      </c>
      <c r="J23" s="341"/>
      <c r="K23" s="341"/>
      <c r="L23" s="341"/>
      <c r="M23" s="341"/>
      <c r="N23" s="341"/>
      <c r="O23" s="342"/>
    </row>
    <row r="25" spans="1:15" x14ac:dyDescent="0.25">
      <c r="A25" s="178"/>
      <c r="B25" s="179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</row>
    <row r="26" spans="1:15" x14ac:dyDescent="0.25">
      <c r="A26" s="181"/>
      <c r="B26" s="182"/>
      <c r="C26" s="183"/>
      <c r="D26" s="183"/>
      <c r="E26" s="183"/>
      <c r="F26" s="180"/>
      <c r="G26" s="180"/>
      <c r="H26" s="179"/>
      <c r="I26" s="180"/>
      <c r="J26" s="180"/>
      <c r="K26" s="180"/>
      <c r="L26" s="180"/>
      <c r="M26" s="180"/>
      <c r="N26" s="179"/>
      <c r="O26" s="180"/>
    </row>
    <row r="27" spans="1:15" x14ac:dyDescent="0.25">
      <c r="A27" s="181"/>
      <c r="B27" s="184"/>
      <c r="C27" s="185"/>
      <c r="D27" s="186"/>
      <c r="E27" s="183"/>
      <c r="F27" s="180"/>
      <c r="G27" s="180"/>
      <c r="H27" s="179"/>
      <c r="I27" s="180"/>
      <c r="J27" s="180"/>
      <c r="K27" s="180"/>
      <c r="L27" s="180"/>
      <c r="M27" s="180"/>
      <c r="N27" s="179"/>
      <c r="O27" s="180"/>
    </row>
    <row r="28" spans="1:15" x14ac:dyDescent="0.25">
      <c r="A28" s="187"/>
      <c r="B28" s="188"/>
      <c r="C28" s="188"/>
      <c r="D28" s="186"/>
      <c r="E28" s="183"/>
      <c r="F28" s="180"/>
      <c r="G28" s="180"/>
      <c r="H28" s="179"/>
      <c r="I28" s="180"/>
      <c r="J28" s="180"/>
      <c r="K28" s="180"/>
      <c r="L28" s="180"/>
      <c r="M28" s="180"/>
      <c r="N28" s="179"/>
      <c r="O28" s="180"/>
    </row>
    <row r="29" spans="1:15" x14ac:dyDescent="0.25">
      <c r="A29" s="189"/>
      <c r="B29" s="189"/>
      <c r="C29" s="182"/>
      <c r="D29" s="182"/>
      <c r="E29" s="183"/>
      <c r="F29" s="180"/>
      <c r="G29" s="180"/>
      <c r="H29" s="180"/>
      <c r="I29" s="180"/>
      <c r="J29" s="180"/>
      <c r="K29" s="180"/>
      <c r="L29" s="180"/>
      <c r="M29" s="180"/>
      <c r="N29" s="180"/>
      <c r="O29" s="180"/>
    </row>
    <row r="30" spans="1:15" x14ac:dyDescent="0.25">
      <c r="A30" s="190"/>
      <c r="B30" s="190"/>
      <c r="C30" s="182"/>
      <c r="D30" s="182"/>
      <c r="E30" s="182"/>
    </row>
    <row r="31" spans="1:15" s="134" customFormat="1" ht="12" x14ac:dyDescent="0.2">
      <c r="A31" s="191"/>
      <c r="B31" s="192"/>
      <c r="C31" s="193"/>
      <c r="D31" s="193"/>
      <c r="E31" s="193"/>
    </row>
    <row r="32" spans="1:15" s="134" customFormat="1" ht="12" x14ac:dyDescent="0.2">
      <c r="A32" s="187"/>
      <c r="B32" s="182"/>
      <c r="C32" s="182"/>
      <c r="D32" s="183"/>
      <c r="E32" s="194"/>
    </row>
    <row r="33" spans="1:5" s="134" customFormat="1" ht="11.25" x14ac:dyDescent="0.2">
      <c r="A33" s="194"/>
      <c r="B33" s="194"/>
      <c r="C33" s="194"/>
      <c r="D33" s="194"/>
      <c r="E33" s="194"/>
    </row>
    <row r="34" spans="1:5" s="134" customFormat="1" ht="11.25" x14ac:dyDescent="0.2">
      <c r="A34" s="194"/>
      <c r="B34" s="195"/>
      <c r="C34" s="195"/>
      <c r="D34" s="195"/>
      <c r="E34" s="194"/>
    </row>
    <row r="35" spans="1:5" s="134" customFormat="1" ht="12" x14ac:dyDescent="0.2">
      <c r="A35" s="187"/>
      <c r="B35" s="188"/>
      <c r="C35" s="188"/>
      <c r="D35" s="186"/>
      <c r="E35" s="194"/>
    </row>
    <row r="36" spans="1:5" s="134" customFormat="1" ht="12" x14ac:dyDescent="0.2">
      <c r="A36" s="189"/>
      <c r="B36" s="196"/>
      <c r="C36" s="196"/>
      <c r="D36" s="196"/>
      <c r="E36" s="194"/>
    </row>
    <row r="37" spans="1:5" s="134" customFormat="1" ht="12" x14ac:dyDescent="0.2">
      <c r="A37" s="190"/>
      <c r="B37" s="194"/>
      <c r="C37" s="196"/>
      <c r="D37" s="196"/>
      <c r="E37" s="194"/>
    </row>
    <row r="38" spans="1:5" s="134" customFormat="1" ht="12" x14ac:dyDescent="0.2">
      <c r="A38" s="191"/>
      <c r="B38" s="10"/>
      <c r="C38" s="10"/>
      <c r="D38" s="10"/>
      <c r="E38" s="194"/>
    </row>
    <row r="39" spans="1:5" s="134" customFormat="1" ht="12" x14ac:dyDescent="0.2">
      <c r="A39" s="187"/>
      <c r="B39" s="194"/>
      <c r="C39" s="194"/>
      <c r="D39" s="194"/>
      <c r="E39" s="194"/>
    </row>
  </sheetData>
  <mergeCells count="20">
    <mergeCell ref="A2:O2"/>
    <mergeCell ref="A3:O3"/>
    <mergeCell ref="B5:H5"/>
    <mergeCell ref="I5:O5"/>
    <mergeCell ref="B6:B7"/>
    <mergeCell ref="C6:C7"/>
    <mergeCell ref="D6:D7"/>
    <mergeCell ref="E6:E7"/>
    <mergeCell ref="F6:F7"/>
    <mergeCell ref="G6:G7"/>
    <mergeCell ref="N6:N7"/>
    <mergeCell ref="O6:O7"/>
    <mergeCell ref="B23:H23"/>
    <mergeCell ref="I23:O23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FIN.PLAN 2021</vt:lpstr>
      <vt:lpstr>2021</vt:lpstr>
      <vt:lpstr>2022-2023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2021-02-16T09:03:13Z</dcterms:modified>
</cp:coreProperties>
</file>